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はじめにお読み下さい" sheetId="1" r:id="rId1"/>
    <sheet name="問題" sheetId="2" r:id="rId2"/>
    <sheet name="解答" sheetId="3" r:id="rId3"/>
  </sheets>
  <definedNames>
    <definedName name="_xlnm.Print_Area" localSheetId="1">'問題'!$A:$Q</definedName>
    <definedName name="_xlnm.Print_Titles" localSheetId="1">'問題'!$1:$3</definedName>
  </definedNames>
  <calcPr fullCalcOnLoad="1"/>
</workbook>
</file>

<file path=xl/sharedStrings.xml><?xml version="1.0" encoding="utf-8"?>
<sst xmlns="http://schemas.openxmlformats.org/spreadsheetml/2006/main" count="5063" uniqueCount="2109">
  <si>
    <t>あなたのお母さんは何が好きですか。</t>
  </si>
  <si>
    <t>What does your mother like ?</t>
  </si>
  <si>
    <t>?</t>
  </si>
  <si>
    <t>what</t>
  </si>
  <si>
    <t>does</t>
  </si>
  <si>
    <t>あなたは何色が好きですか。</t>
  </si>
  <si>
    <t>What color do you like ?</t>
  </si>
  <si>
    <t>?</t>
  </si>
  <si>
    <t>color</t>
  </si>
  <si>
    <t>私はきのうは家にいませんでした。</t>
  </si>
  <si>
    <t>I did not stay home yesterday.</t>
  </si>
  <si>
    <t>I</t>
  </si>
  <si>
    <t>did</t>
  </si>
  <si>
    <t>stay</t>
  </si>
  <si>
    <t>私はきのう公園に行きました。</t>
  </si>
  <si>
    <t>I went to the park yesterday.</t>
  </si>
  <si>
    <t>went</t>
  </si>
  <si>
    <t>私はけさ朝食を食べませんでした。</t>
  </si>
  <si>
    <t>I did not have breakfast this morning.</t>
  </si>
  <si>
    <t>.</t>
  </si>
  <si>
    <t>I</t>
  </si>
  <si>
    <t>have</t>
  </si>
  <si>
    <t>breakfast</t>
  </si>
  <si>
    <t>morning</t>
  </si>
  <si>
    <t>彼は図書館へ行きましたか。</t>
  </si>
  <si>
    <t>Did he go to the library?</t>
  </si>
  <si>
    <t>library</t>
  </si>
  <si>
    <t>トムとボブはスポーツが好きです。</t>
  </si>
  <si>
    <t>Tom and Bob like sports.</t>
  </si>
  <si>
    <t>Tom</t>
  </si>
  <si>
    <t>and</t>
  </si>
  <si>
    <t>Bob</t>
  </si>
  <si>
    <t>sports</t>
  </si>
  <si>
    <t>彼らは今朝早く出発しました。</t>
  </si>
  <si>
    <t>They started early this morning</t>
  </si>
  <si>
    <t>they</t>
  </si>
  <si>
    <t>started</t>
  </si>
  <si>
    <t>early</t>
  </si>
  <si>
    <r>
      <t>トムは音楽が好きではありません</t>
    </r>
    <r>
      <rPr>
        <sz val="9"/>
        <rFont val="Century"/>
        <family val="1"/>
      </rPr>
      <t>.</t>
    </r>
  </si>
  <si>
    <t>Tom does not like music.</t>
  </si>
  <si>
    <t>music</t>
  </si>
  <si>
    <t>Bob did not read this book.</t>
  </si>
  <si>
    <t>Bob</t>
  </si>
  <si>
    <t>進行形</t>
  </si>
  <si>
    <t>私は今英語を勉強しています。</t>
  </si>
  <si>
    <t>I am studying English now.</t>
  </si>
  <si>
    <t>studying</t>
  </si>
  <si>
    <t>English</t>
  </si>
  <si>
    <t>now</t>
  </si>
  <si>
    <t>あなたは音楽を聞いていません。</t>
  </si>
  <si>
    <t>You are not listening to music.</t>
  </si>
  <si>
    <t>listening</t>
  </si>
  <si>
    <t>彼は車を洗っていません。</t>
  </si>
  <si>
    <t>He is not washing the car.</t>
  </si>
  <si>
    <t>.</t>
  </si>
  <si>
    <t>washing</t>
  </si>
  <si>
    <t>car</t>
  </si>
  <si>
    <t>彼らはテレビを見ていません。</t>
  </si>
  <si>
    <t>They are not watching TV.</t>
  </si>
  <si>
    <t>.</t>
  </si>
  <si>
    <t>watching</t>
  </si>
  <si>
    <t>TV</t>
  </si>
  <si>
    <t>Who is playing the piano?</t>
  </si>
  <si>
    <t>who</t>
  </si>
  <si>
    <t>playing</t>
  </si>
  <si>
    <t>piano</t>
  </si>
  <si>
    <t>彼女は皿を洗っていませんでした。</t>
  </si>
  <si>
    <t>She was not washing the dishes.</t>
  </si>
  <si>
    <t>.</t>
  </si>
  <si>
    <t>dishes</t>
  </si>
  <si>
    <t>あなたは本を読んでいましたか。</t>
  </si>
  <si>
    <t>Were you reading a book ?</t>
  </si>
  <si>
    <t>reading</t>
  </si>
  <si>
    <t>ジムは今テニスをしています。</t>
  </si>
  <si>
    <t>Jim is playing tennis now.</t>
  </si>
  <si>
    <t>Jim</t>
  </si>
  <si>
    <t>tennis</t>
  </si>
  <si>
    <t>彼らはその男の人を手伝っています。</t>
  </si>
  <si>
    <t>They are helping the man.</t>
  </si>
  <si>
    <t>helping</t>
  </si>
  <si>
    <t>man</t>
  </si>
  <si>
    <t>彼女はそのとき歌を歌っていました。</t>
  </si>
  <si>
    <t>She was singing a song then.</t>
  </si>
  <si>
    <t>singing</t>
  </si>
  <si>
    <t>song</t>
  </si>
  <si>
    <t>彼らは昨日湖でスケートをしていました。</t>
  </si>
  <si>
    <t>They were skating on the lake yesterday.</t>
  </si>
  <si>
    <t>skating</t>
  </si>
  <si>
    <t>lake</t>
  </si>
  <si>
    <t>私は本を読んでいるところではありません。</t>
  </si>
  <si>
    <t>I am not reading a book.</t>
  </si>
  <si>
    <t>I</t>
  </si>
  <si>
    <t>彼らは今日の午後こちらに到着します。</t>
  </si>
  <si>
    <t>They are arriving here this afternoon.</t>
  </si>
  <si>
    <t>arriving</t>
  </si>
  <si>
    <t>here</t>
  </si>
  <si>
    <t>afternoon</t>
  </si>
  <si>
    <t>未来形</t>
  </si>
  <si>
    <t>?</t>
  </si>
  <si>
    <t>cup</t>
  </si>
  <si>
    <t>of</t>
  </si>
  <si>
    <t>tea</t>
  </si>
  <si>
    <t>私たちはテレビを見るつもりはありません。</t>
  </si>
  <si>
    <t>We are not going to watch TV.</t>
  </si>
  <si>
    <t>.</t>
  </si>
  <si>
    <t>going</t>
  </si>
  <si>
    <t>watch</t>
  </si>
  <si>
    <t>彼はどこに滞在する予定ですか。</t>
  </si>
  <si>
    <t>Where is he going to stay ?</t>
  </si>
  <si>
    <t>?</t>
  </si>
  <si>
    <t>where</t>
  </si>
  <si>
    <t>you are</t>
  </si>
  <si>
    <t>as I</t>
  </si>
  <si>
    <t>明日は寒いでしょう。</t>
  </si>
  <si>
    <t>It will be cold tomorrow.</t>
  </si>
  <si>
    <t>cold</t>
  </si>
  <si>
    <t>私は明日彼を訪ねるつもりです。</t>
  </si>
  <si>
    <t>I will visit him tomorrow.</t>
  </si>
  <si>
    <t>visit</t>
  </si>
  <si>
    <t>him</t>
  </si>
  <si>
    <t>彼女は部屋を掃除しないでしょう。</t>
  </si>
  <si>
    <t>She will not clean the room.</t>
  </si>
  <si>
    <t>clean</t>
  </si>
  <si>
    <t>彼はまもなくここに来るでしょうか。</t>
  </si>
  <si>
    <t>Will he come here soon ?</t>
  </si>
  <si>
    <t>come</t>
  </si>
  <si>
    <t>soon</t>
  </si>
  <si>
    <r>
      <t>私たちは</t>
    </r>
    <r>
      <rPr>
        <sz val="9"/>
        <rFont val="Century"/>
        <family val="1"/>
      </rPr>
      <t>6</t>
    </r>
    <r>
      <rPr>
        <sz val="9"/>
        <rFont val="ＭＳ Ｐゴシック"/>
        <family val="3"/>
      </rPr>
      <t>時までにはその仕事を終えるつもりです。</t>
    </r>
  </si>
  <si>
    <t>We are going to finish the work by six.</t>
  </si>
  <si>
    <t>finish</t>
  </si>
  <si>
    <t>work</t>
  </si>
  <si>
    <t>by</t>
  </si>
  <si>
    <t>six</t>
  </si>
  <si>
    <t>あなたは明日彼女に会うつもりですか。</t>
  </si>
  <si>
    <t>Are you going to meet her tomorrow ?</t>
  </si>
  <si>
    <t>meet</t>
  </si>
  <si>
    <t>her</t>
  </si>
  <si>
    <t>shall</t>
  </si>
  <si>
    <t>I</t>
  </si>
  <si>
    <t>letter</t>
  </si>
  <si>
    <t>いっしょにこの歌を歌いませんか。</t>
  </si>
  <si>
    <t>Shall we sing this song together ?</t>
  </si>
  <si>
    <t>sing</t>
  </si>
  <si>
    <t>together</t>
  </si>
  <si>
    <t>私の仕事を手伝ってくれませんか。</t>
  </si>
  <si>
    <t>Will you help me with my work ?</t>
  </si>
  <si>
    <t>help</t>
  </si>
  <si>
    <t>me</t>
  </si>
  <si>
    <t>with</t>
  </si>
  <si>
    <t>my</t>
  </si>
  <si>
    <t>助動詞</t>
  </si>
  <si>
    <t>can</t>
  </si>
  <si>
    <t>play</t>
  </si>
  <si>
    <t>guitar</t>
  </si>
  <si>
    <t>メアリーは日本語を上手に話せます。</t>
  </si>
  <si>
    <t>Mary can speak Japanese well.</t>
  </si>
  <si>
    <t>Mary</t>
  </si>
  <si>
    <t>speak</t>
  </si>
  <si>
    <t>Japanese</t>
  </si>
  <si>
    <t>well</t>
  </si>
  <si>
    <t>あなたはこのカメラを使ってもよい。</t>
  </si>
  <si>
    <t>camera</t>
  </si>
  <si>
    <t>私は昨夜よく眠れませんでした。</t>
  </si>
  <si>
    <t>I could not sleep well last night.</t>
  </si>
  <si>
    <t>.</t>
  </si>
  <si>
    <t>I</t>
  </si>
  <si>
    <t>could</t>
  </si>
  <si>
    <t>sleep</t>
  </si>
  <si>
    <t>night</t>
  </si>
  <si>
    <t>トムは上手に泳ぐことができます。</t>
  </si>
  <si>
    <t>Tom is able to swim well.</t>
  </si>
  <si>
    <t>Tom</t>
  </si>
  <si>
    <t>able</t>
  </si>
  <si>
    <t>swim</t>
  </si>
  <si>
    <t>彼女は英語の先生にちがいありません。</t>
  </si>
  <si>
    <t>She must be an English teacher.</t>
  </si>
  <si>
    <t>.</t>
  </si>
  <si>
    <t>must</t>
  </si>
  <si>
    <t>ここで走ってはいけません。</t>
  </si>
  <si>
    <t>run</t>
  </si>
  <si>
    <t>Will you call on me on the way home from school ?</t>
  </si>
  <si>
    <t xml:space="preserve">you </t>
  </si>
  <si>
    <t>call</t>
  </si>
  <si>
    <t>on the</t>
  </si>
  <si>
    <t>way</t>
  </si>
  <si>
    <t>home</t>
  </si>
  <si>
    <t>Each of them has a bicycle.</t>
  </si>
  <si>
    <t>ran as</t>
  </si>
  <si>
    <t>fast</t>
  </si>
  <si>
    <t>as he</t>
  </si>
  <si>
    <t>could</t>
  </si>
  <si>
    <t>I am going to leave London for Sydney on March 1.</t>
  </si>
  <si>
    <t>leave</t>
  </si>
  <si>
    <t>Sydney</t>
  </si>
  <si>
    <t>March 1</t>
  </si>
  <si>
    <t>There is going to be another cold day.</t>
  </si>
  <si>
    <t>tomorrow</t>
  </si>
  <si>
    <t>あなたはなぜそんなに早く学校に出かけなければならないのですか。(国立高専・改)</t>
  </si>
  <si>
    <t>Why do you have to leave for school so early ?</t>
  </si>
  <si>
    <t>why</t>
  </si>
  <si>
    <t>early</t>
  </si>
  <si>
    <t>宿題を手伝いましょうか。(土佐塾高)</t>
  </si>
  <si>
    <t>Shall I help you with your homework ?</t>
  </si>
  <si>
    <t>help</t>
  </si>
  <si>
    <t>with</t>
  </si>
  <si>
    <t>homework</t>
  </si>
  <si>
    <t>彼は早起きしなければなりません。</t>
  </si>
  <si>
    <t>has</t>
  </si>
  <si>
    <t>get</t>
  </si>
  <si>
    <t>up</t>
  </si>
  <si>
    <t>彼らは早く起きなければなりませんでした。</t>
  </si>
  <si>
    <t>had</t>
  </si>
  <si>
    <t>私たちは家にいなければならないでしょう。</t>
  </si>
  <si>
    <t>あなたはすぐに行ったほうがよい。</t>
  </si>
  <si>
    <t>better</t>
  </si>
  <si>
    <t>once</t>
  </si>
  <si>
    <t>私たちはその男の人を手伝わなければなりません。</t>
  </si>
  <si>
    <t>We must help the man.</t>
  </si>
  <si>
    <t>彼はパーティーに来るかもしれません。</t>
  </si>
  <si>
    <t>He may come to the party.</t>
  </si>
  <si>
    <t>may</t>
  </si>
  <si>
    <t>party</t>
  </si>
  <si>
    <t>彼女はスキーがもっと上手にできるようになるでしょう。</t>
  </si>
  <si>
    <t>She will be able to ski better.</t>
  </si>
  <si>
    <t>ski</t>
  </si>
  <si>
    <t>私はその会に出席しなければなりません。</t>
  </si>
  <si>
    <t>I have to attend the meeting.</t>
  </si>
  <si>
    <t>attend</t>
  </si>
  <si>
    <t>meeting</t>
  </si>
  <si>
    <t>我々は地球について学ぶべきです。</t>
  </si>
  <si>
    <t>We should learn about the earth.</t>
  </si>
  <si>
    <t>should</t>
  </si>
  <si>
    <t>learn</t>
  </si>
  <si>
    <t>about</t>
  </si>
  <si>
    <t>earth</t>
  </si>
  <si>
    <t>We ought to love our neighbors.</t>
  </si>
  <si>
    <t>ought</t>
  </si>
  <si>
    <t>love</t>
  </si>
  <si>
    <t>our</t>
  </si>
  <si>
    <t>neighbors</t>
  </si>
  <si>
    <t>river</t>
  </si>
  <si>
    <t>君はすぐ家に帰ったほうがよい。</t>
  </si>
  <si>
    <t>You had better go home at once.</t>
  </si>
  <si>
    <t>私は再びここに来てみたいものです。</t>
  </si>
  <si>
    <t>I would like to come here again.</t>
  </si>
  <si>
    <t>would</t>
  </si>
  <si>
    <t>again</t>
  </si>
  <si>
    <t>あなたは名前を書くだけでよい。</t>
  </si>
  <si>
    <t>You have only to write your name.</t>
  </si>
  <si>
    <t>only</t>
  </si>
  <si>
    <t>write</t>
  </si>
  <si>
    <t>name</t>
  </si>
  <si>
    <t>名詞・冠詞</t>
  </si>
  <si>
    <r>
      <t>あなたには</t>
    </r>
    <r>
      <rPr>
        <sz val="9"/>
        <rFont val="Century"/>
        <family val="1"/>
      </rPr>
      <t>(</t>
    </r>
    <r>
      <rPr>
        <sz val="9"/>
        <rFont val="ＭＳ Ｐゴシック"/>
        <family val="3"/>
      </rPr>
      <t>何人かの</t>
    </r>
    <r>
      <rPr>
        <sz val="9"/>
        <rFont val="Century"/>
        <family val="1"/>
      </rPr>
      <t>)</t>
    </r>
    <r>
      <rPr>
        <sz val="9"/>
        <rFont val="ＭＳ Ｐゴシック"/>
        <family val="3"/>
      </rPr>
      <t>兄弟がいますか。</t>
    </r>
  </si>
  <si>
    <t>Do you have any brothers ?</t>
  </si>
  <si>
    <t>brothers</t>
  </si>
  <si>
    <r>
      <t>私には兄弟が</t>
    </r>
    <r>
      <rPr>
        <sz val="9"/>
        <rFont val="Century"/>
        <family val="1"/>
      </rPr>
      <t>1</t>
    </r>
    <r>
      <rPr>
        <sz val="9"/>
        <rFont val="ＭＳ Ｐゴシック"/>
        <family val="3"/>
      </rPr>
      <t>人もいません。</t>
    </r>
  </si>
  <si>
    <t>I don't have any brothers.</t>
  </si>
  <si>
    <t>I</t>
  </si>
  <si>
    <t>あなたはペンを何本持っていますか。</t>
  </si>
  <si>
    <t>How many pens do you have ?</t>
  </si>
  <si>
    <t>私たちは空気なしでは生きられません。</t>
  </si>
  <si>
    <t>We can't live without air.</t>
  </si>
  <si>
    <t>can't</t>
  </si>
  <si>
    <t>live</t>
  </si>
  <si>
    <t>without</t>
  </si>
  <si>
    <t>air</t>
  </si>
  <si>
    <r>
      <t>彼らはオオカミを</t>
    </r>
    <r>
      <rPr>
        <sz val="9"/>
        <rFont val="Century"/>
        <family val="1"/>
      </rPr>
      <t>2</t>
    </r>
    <r>
      <rPr>
        <sz val="9"/>
        <rFont val="ＭＳ Ｐゴシック"/>
        <family val="3"/>
      </rPr>
      <t>匹と羊を</t>
    </r>
    <r>
      <rPr>
        <sz val="9"/>
        <rFont val="Century"/>
        <family val="1"/>
      </rPr>
      <t>3</t>
    </r>
    <r>
      <rPr>
        <sz val="9"/>
        <rFont val="ＭＳ Ｐゴシック"/>
        <family val="3"/>
      </rPr>
      <t>匹見ました。</t>
    </r>
  </si>
  <si>
    <t>They saw two wolves and three sheep.</t>
  </si>
  <si>
    <t>saw</t>
  </si>
  <si>
    <t>two</t>
  </si>
  <si>
    <t>wolves</t>
  </si>
  <si>
    <t>sheep</t>
  </si>
  <si>
    <r>
      <t>チョークを</t>
    </r>
    <r>
      <rPr>
        <sz val="9"/>
        <rFont val="Century"/>
        <family val="1"/>
      </rPr>
      <t>3</t>
    </r>
    <r>
      <rPr>
        <sz val="9"/>
        <rFont val="ＭＳ Ｐゴシック"/>
        <family val="3"/>
      </rPr>
      <t>本持ってきてください。</t>
    </r>
  </si>
  <si>
    <t>Bring me three pieces of chalk.</t>
  </si>
  <si>
    <t>bring</t>
  </si>
  <si>
    <t>pieces</t>
  </si>
  <si>
    <t>chalk</t>
  </si>
  <si>
    <r>
      <t>私たちは</t>
    </r>
    <r>
      <rPr>
        <sz val="9"/>
        <rFont val="Century"/>
        <family val="1"/>
      </rPr>
      <t>1</t>
    </r>
    <r>
      <rPr>
        <sz val="9"/>
        <rFont val="ＭＳ Ｐゴシック"/>
        <family val="3"/>
      </rPr>
      <t>日に</t>
    </r>
    <r>
      <rPr>
        <sz val="9"/>
        <rFont val="Century"/>
        <family val="1"/>
      </rPr>
      <t>3</t>
    </r>
    <r>
      <rPr>
        <sz val="9"/>
        <rFont val="ＭＳ Ｐゴシック"/>
        <family val="3"/>
      </rPr>
      <t>回食べます。</t>
    </r>
  </si>
  <si>
    <t>We eat three times a day.</t>
  </si>
  <si>
    <t>eat</t>
  </si>
  <si>
    <t>times</t>
  </si>
  <si>
    <t>代名詞</t>
  </si>
  <si>
    <t>私は彼女とテニスをします。</t>
  </si>
  <si>
    <t>I play tennis with her.</t>
  </si>
  <si>
    <t>私は通りで私の友達の１人に会いました。</t>
  </si>
  <si>
    <t>I met a friend of mine on the street.</t>
  </si>
  <si>
    <t>met</t>
  </si>
  <si>
    <t>friend</t>
  </si>
  <si>
    <t>mine</t>
  </si>
  <si>
    <t>street</t>
  </si>
  <si>
    <t>私はパーティで楽しい時を過ごしました。</t>
  </si>
  <si>
    <t>I enjoyed myself at the party.</t>
  </si>
  <si>
    <t>enjoyed</t>
  </si>
  <si>
    <t>myself</t>
  </si>
  <si>
    <t>サラダをどうぞご自由にお取りください。</t>
  </si>
  <si>
    <t>Please help yourself to some salad.</t>
  </si>
  <si>
    <t>please</t>
  </si>
  <si>
    <t>yourself</t>
  </si>
  <si>
    <t>salad</t>
  </si>
  <si>
    <t>あなたはカメラを持っていますか。</t>
  </si>
  <si>
    <t>need</t>
  </si>
  <si>
    <t>thick</t>
  </si>
  <si>
    <t>buy</t>
  </si>
  <si>
    <t>new</t>
  </si>
  <si>
    <t>one</t>
  </si>
  <si>
    <t>私たちはみんな元気です。</t>
  </si>
  <si>
    <t>All of us are well.</t>
  </si>
  <si>
    <t>all</t>
  </si>
  <si>
    <t>us</t>
  </si>
  <si>
    <t>彼らのめいめいが自転車を持っています。</t>
  </si>
  <si>
    <t>each</t>
  </si>
  <si>
    <t>them</t>
  </si>
  <si>
    <t>bicyle</t>
  </si>
  <si>
    <t>私たちはお互いに助け合わなければなりません。</t>
  </si>
  <si>
    <t>We must help one another.</t>
  </si>
  <si>
    <t>another</t>
  </si>
  <si>
    <t>Something is wrong with my watch.</t>
  </si>
  <si>
    <t>something</t>
  </si>
  <si>
    <t>wrong</t>
  </si>
  <si>
    <r>
      <t>ここから公園まで</t>
    </r>
    <r>
      <rPr>
        <sz val="9"/>
        <rFont val="Century"/>
        <family val="1"/>
      </rPr>
      <t>10</t>
    </r>
    <r>
      <rPr>
        <sz val="9"/>
        <rFont val="ＭＳ Ｐゴシック"/>
        <family val="3"/>
      </rPr>
      <t>分かかります。</t>
    </r>
  </si>
  <si>
    <t>It takes ten minutes from here to the park.</t>
  </si>
  <si>
    <t>takes</t>
  </si>
  <si>
    <t>ten</t>
  </si>
  <si>
    <t>minutes</t>
  </si>
  <si>
    <t>from</t>
  </si>
  <si>
    <t>彼は私の友達です。</t>
  </si>
  <si>
    <t>He is a friend of mine.</t>
  </si>
  <si>
    <t>この花の名前は何というのですか。</t>
  </si>
  <si>
    <t>What is the name of this flower ?</t>
  </si>
  <si>
    <t>flower</t>
  </si>
  <si>
    <t>そのことについて何か知っていますか。</t>
  </si>
  <si>
    <t>Do you know anything about that ?</t>
  </si>
  <si>
    <t>know</t>
  </si>
  <si>
    <t>anything</t>
  </si>
  <si>
    <r>
      <t>ここから公園まで</t>
    </r>
    <r>
      <rPr>
        <sz val="9"/>
        <rFont val="Century"/>
        <family val="1"/>
      </rPr>
      <t>2</t>
    </r>
    <r>
      <rPr>
        <sz val="9"/>
        <rFont val="ＭＳ Ｐゴシック"/>
        <family val="3"/>
      </rPr>
      <t>キロあります。</t>
    </r>
  </si>
  <si>
    <t>It is two kilometers from here to the park.</t>
  </si>
  <si>
    <t>kilometers</t>
  </si>
  <si>
    <t>形容詞・冠詞</t>
  </si>
  <si>
    <t>あなたは新しいラケットを持っています。</t>
  </si>
  <si>
    <t>You have a new racket.</t>
  </si>
  <si>
    <t>racket</t>
  </si>
  <si>
    <t>形容詞・副詞</t>
  </si>
  <si>
    <t>私は水が１杯ほしい。</t>
  </si>
  <si>
    <t>I want a glass of water.</t>
  </si>
  <si>
    <t>want</t>
  </si>
  <si>
    <t>glass</t>
  </si>
  <si>
    <t>water</t>
  </si>
  <si>
    <t>机の上に１枚の紙が見えますね。</t>
  </si>
  <si>
    <t>You see a piece of paper on the desk.</t>
  </si>
  <si>
    <t>see</t>
  </si>
  <si>
    <t>piece</t>
  </si>
  <si>
    <t>paper</t>
  </si>
  <si>
    <t>私はコーヒーを３杯飲みました。</t>
  </si>
  <si>
    <t>I drank three cups of coffee.</t>
  </si>
  <si>
    <t>drank</t>
  </si>
  <si>
    <t>cups</t>
  </si>
  <si>
    <t>coffee</t>
  </si>
  <si>
    <t>机の上にたくさんの本があります。</t>
  </si>
  <si>
    <t>There are many books on the desk.</t>
  </si>
  <si>
    <t>彼は東京に数人の友達がいます。</t>
  </si>
  <si>
    <t>He has a few friends in Tokyo.</t>
  </si>
  <si>
    <t>few</t>
  </si>
  <si>
    <t>friends</t>
  </si>
  <si>
    <t>Tokyo</t>
  </si>
  <si>
    <t>先月は雨がほとんど降りませんでした。</t>
  </si>
  <si>
    <t>We had little rain last month.</t>
  </si>
  <si>
    <t>little</t>
  </si>
  <si>
    <t>rain</t>
  </si>
  <si>
    <t>month</t>
  </si>
  <si>
    <t>彼女は上手にピアノをひきます。</t>
  </si>
  <si>
    <t>She plays the piano well.</t>
  </si>
  <si>
    <t>plays</t>
  </si>
  <si>
    <t>piano</t>
  </si>
  <si>
    <t>この本はとてもおもしろい。</t>
  </si>
  <si>
    <t>interesting</t>
  </si>
  <si>
    <t>彼はとても熱心に英語を勉強します。</t>
  </si>
  <si>
    <t>He studies English very hard.</t>
  </si>
  <si>
    <t>studies</t>
  </si>
  <si>
    <t>hard</t>
  </si>
  <si>
    <r>
      <t>彼はたいてい</t>
    </r>
    <r>
      <rPr>
        <sz val="9"/>
        <rFont val="Century"/>
        <family val="1"/>
      </rPr>
      <t>7</t>
    </r>
    <r>
      <rPr>
        <sz val="9"/>
        <rFont val="ＭＳ Ｐゴシック"/>
        <family val="3"/>
      </rPr>
      <t>時に起きます。</t>
    </r>
  </si>
  <si>
    <t>He usually gets up at seven.</t>
  </si>
  <si>
    <t>usually</t>
  </si>
  <si>
    <t>gets</t>
  </si>
  <si>
    <t>seven</t>
  </si>
  <si>
    <t>彼女はときどき学校に遅刻します。</t>
  </si>
  <si>
    <t>She is sometimes late for school.</t>
  </si>
  <si>
    <t>sometimes</t>
  </si>
  <si>
    <t>late</t>
  </si>
  <si>
    <t>for</t>
  </si>
  <si>
    <t>school</t>
  </si>
  <si>
    <t>私も英語が話せません。</t>
  </si>
  <si>
    <t>I can't speak English, either.</t>
  </si>
  <si>
    <t>English</t>
  </si>
  <si>
    <t>この本は私には難しすぎます。</t>
  </si>
  <si>
    <t>This book is too difficult for me.</t>
  </si>
  <si>
    <t>difficult</t>
  </si>
  <si>
    <t>この部屋は十分に広い。</t>
  </si>
  <si>
    <t>This room is large enough.</t>
  </si>
  <si>
    <t>large</t>
  </si>
  <si>
    <t>enough</t>
  </si>
  <si>
    <t>これは美しい花です。</t>
  </si>
  <si>
    <t>beautiful</t>
  </si>
  <si>
    <t>空に何か白いものが見えました。</t>
  </si>
  <si>
    <t>I saw something white in the sky.</t>
  </si>
  <si>
    <t>この本はとても難しいので私は読めません。(英検3級)</t>
  </si>
  <si>
    <t>We didn't know what to do next.</t>
  </si>
  <si>
    <t>私たちは、次に何をしたらよいのかわからなかった。 (栃木県)</t>
  </si>
  <si>
    <t>next</t>
  </si>
  <si>
    <t>we</t>
  </si>
  <si>
    <t>the voice</t>
  </si>
  <si>
    <t>went to</t>
  </si>
  <si>
    <t>彼女はよく徹夜をします。</t>
  </si>
  <si>
    <t>only in</t>
  </si>
  <si>
    <t>こんなにかわいらしい人形をおくってくれてありがとう。 (植草学園文化女子高・改)</t>
  </si>
  <si>
    <t>かばんの中にお金は見つからなかった。(四天王寺)◎</t>
  </si>
  <si>
    <t>No money was found in the bag.</t>
  </si>
  <si>
    <t>.</t>
  </si>
  <si>
    <t>no</t>
  </si>
  <si>
    <t>money</t>
  </si>
  <si>
    <t>was</t>
  </si>
  <si>
    <t>found</t>
  </si>
  <si>
    <t>in</t>
  </si>
  <si>
    <t>the</t>
  </si>
  <si>
    <t>bag</t>
  </si>
  <si>
    <t>彼が亡くなったという知らせを聞いて、私は悲しくなった。</t>
  </si>
  <si>
    <t>The news of his death made me sad.</t>
  </si>
  <si>
    <t>the</t>
  </si>
  <si>
    <t>news</t>
  </si>
  <si>
    <t>of</t>
  </si>
  <si>
    <t>his</t>
  </si>
  <si>
    <t>death</t>
  </si>
  <si>
    <t>made</t>
  </si>
  <si>
    <t>me</t>
  </si>
  <si>
    <t>sad</t>
  </si>
  <si>
    <t>何かあたたかい飲み物はいかがですか。(四天王寺・改)</t>
  </si>
  <si>
    <t>Would you like something hot to drink?</t>
  </si>
  <si>
    <t>?</t>
  </si>
  <si>
    <t>would</t>
  </si>
  <si>
    <t>you</t>
  </si>
  <si>
    <t>like</t>
  </si>
  <si>
    <t>something</t>
  </si>
  <si>
    <t>hot</t>
  </si>
  <si>
    <t>to</t>
  </si>
  <si>
    <t>drink</t>
  </si>
  <si>
    <t>あなたはどれくらいこの町に住んでいるのですか。(四天王寺・改)</t>
  </si>
  <si>
    <t>How long have you lived in this town?</t>
  </si>
  <si>
    <t>?</t>
  </si>
  <si>
    <t>how</t>
  </si>
  <si>
    <t>long</t>
  </si>
  <si>
    <t>have</t>
  </si>
  <si>
    <t>you</t>
  </si>
  <si>
    <t>lived</t>
  </si>
  <si>
    <t>in</t>
  </si>
  <si>
    <t>this</t>
  </si>
  <si>
    <t>town</t>
  </si>
  <si>
    <t>分詞</t>
  </si>
  <si>
    <t>ドアのそばでケイトと話している少年はマークです。(四天王寺・改)</t>
  </si>
  <si>
    <t>The boy talking with Kate by the door is Mark.</t>
  </si>
  <si>
    <t>.</t>
  </si>
  <si>
    <t>the boy</t>
  </si>
  <si>
    <t>taking</t>
  </si>
  <si>
    <t>with Kate</t>
  </si>
  <si>
    <t>by</t>
  </si>
  <si>
    <t>the</t>
  </si>
  <si>
    <t>door</t>
  </si>
  <si>
    <t>is</t>
  </si>
  <si>
    <t>Mark</t>
  </si>
  <si>
    <t>野球場へ行く道を教えてください。(四天王寺・改)</t>
  </si>
  <si>
    <t>How can I get to the ballpark?</t>
  </si>
  <si>
    <t>?</t>
  </si>
  <si>
    <t>how</t>
  </si>
  <si>
    <t>can</t>
  </si>
  <si>
    <t>I</t>
  </si>
  <si>
    <t>get</t>
  </si>
  <si>
    <t>to</t>
  </si>
  <si>
    <t>the</t>
  </si>
  <si>
    <t>ballpark</t>
  </si>
  <si>
    <t>ベッカムはイギリスよりも日本の方が人気があります。(四天王寺・改)</t>
  </si>
  <si>
    <t>Beckham is more polular in Japan than in England.</t>
  </si>
  <si>
    <t>Beckham</t>
  </si>
  <si>
    <t>is</t>
  </si>
  <si>
    <t>popular</t>
  </si>
  <si>
    <t>in Japan</t>
  </si>
  <si>
    <t>in</t>
  </si>
  <si>
    <t>England</t>
  </si>
  <si>
    <t>受動態</t>
  </si>
  <si>
    <t>ワールドカップ開催中には、たくさんの外国人が韓国と日本を訪れました。(四天王寺・改)</t>
  </si>
  <si>
    <t>A lot of foreigners visited Korea and Japan while the world cup was held.</t>
  </si>
  <si>
    <t>.</t>
  </si>
  <si>
    <t>a lot</t>
  </si>
  <si>
    <t>of</t>
  </si>
  <si>
    <t>foreigners</t>
  </si>
  <si>
    <t>visited</t>
  </si>
  <si>
    <t>Korea</t>
  </si>
  <si>
    <t>and</t>
  </si>
  <si>
    <t>Japan</t>
  </si>
  <si>
    <t>while</t>
  </si>
  <si>
    <t>the World</t>
  </si>
  <si>
    <t>Cup</t>
  </si>
  <si>
    <t>was</t>
  </si>
  <si>
    <t>held</t>
  </si>
  <si>
    <t>Thank you very much for sending me such a lovely doll.</t>
  </si>
  <si>
    <t>very</t>
  </si>
  <si>
    <t>much</t>
  </si>
  <si>
    <t>sending</t>
  </si>
  <si>
    <t>me</t>
  </si>
  <si>
    <t>such</t>
  </si>
  <si>
    <t>a</t>
  </si>
  <si>
    <t>lovely</t>
  </si>
  <si>
    <t>doll</t>
  </si>
  <si>
    <t>誤りを犯すことを恐れてはいけません。 (湘南学園高)</t>
  </si>
  <si>
    <t>窓を閉めていただけますか。 (東海高・改)</t>
  </si>
  <si>
    <t>私たちとピクニックに行きませんか。 (沖縄県・改)</t>
  </si>
  <si>
    <t>ジョンは嘘をつくのがうまい。 (関東第一高・改)</t>
  </si>
  <si>
    <t>John is good at telling lies.</t>
  </si>
  <si>
    <t>John</t>
  </si>
  <si>
    <t>good</t>
  </si>
  <si>
    <t>at</t>
  </si>
  <si>
    <t>telling</t>
  </si>
  <si>
    <t>lies</t>
  </si>
  <si>
    <t>can</t>
  </si>
  <si>
    <t>you</t>
  </si>
  <si>
    <t>read</t>
  </si>
  <si>
    <t>this</t>
  </si>
  <si>
    <t>newspaper</t>
  </si>
  <si>
    <t>without</t>
  </si>
  <si>
    <t>using</t>
  </si>
  <si>
    <t>a</t>
  </si>
  <si>
    <t>dictionary</t>
  </si>
  <si>
    <t>English</t>
  </si>
  <si>
    <t>don't</t>
  </si>
  <si>
    <t>be</t>
  </si>
  <si>
    <t>afraid</t>
  </si>
  <si>
    <t>of</t>
  </si>
  <si>
    <t>making</t>
  </si>
  <si>
    <t>mistakes</t>
  </si>
  <si>
    <t>would</t>
  </si>
  <si>
    <t>mind</t>
  </si>
  <si>
    <t>shutting</t>
  </si>
  <si>
    <t>the</t>
  </si>
  <si>
    <t>window</t>
  </si>
  <si>
    <t>for</t>
  </si>
  <si>
    <t>me</t>
  </si>
  <si>
    <t>how</t>
  </si>
  <si>
    <t>about</t>
  </si>
  <si>
    <t>on</t>
  </si>
  <si>
    <t>a</t>
  </si>
  <si>
    <t>picnic</t>
  </si>
  <si>
    <t>with</t>
  </si>
  <si>
    <t>My father bought a camera for her.</t>
  </si>
  <si>
    <t>私の父は彼女にカメラを買ってあげた。 (正則高・改)</t>
  </si>
  <si>
    <t>bought</t>
  </si>
  <si>
    <t>camera</t>
  </si>
  <si>
    <t>her</t>
  </si>
  <si>
    <r>
      <t>彼女が病気だったので、家にいました。</t>
    </r>
  </si>
  <si>
    <t>月曜日は週の2番目の日です。 (暁星国際高)</t>
  </si>
  <si>
    <t>Monday is the second day of the week.</t>
  </si>
  <si>
    <t>Monday</t>
  </si>
  <si>
    <t>second</t>
  </si>
  <si>
    <t>week</t>
  </si>
  <si>
    <t>This book is too difficult for me to read.</t>
  </si>
  <si>
    <t>this</t>
  </si>
  <si>
    <t>book</t>
  </si>
  <si>
    <t>me</t>
  </si>
  <si>
    <t>read</t>
  </si>
  <si>
    <t>妹はまだ学校へ行く年齢にはなっていません。(英検3級)</t>
  </si>
  <si>
    <t>My sister is not old enough to go to school.</t>
  </si>
  <si>
    <t>sister</t>
  </si>
  <si>
    <t>old</t>
  </si>
  <si>
    <t>enough</t>
  </si>
  <si>
    <t>go</t>
  </si>
  <si>
    <t>school</t>
  </si>
  <si>
    <t>white</t>
  </si>
  <si>
    <t>sky</t>
  </si>
  <si>
    <t>彼女はすることがたくさんあります。</t>
  </si>
  <si>
    <t>She has many things to do.</t>
  </si>
  <si>
    <t>things</t>
  </si>
  <si>
    <t>彼女はする仕事がたくさんあります。</t>
  </si>
  <si>
    <t>She has much work to do.</t>
  </si>
  <si>
    <t>much</t>
  </si>
  <si>
    <t>She often stays up all night.</t>
  </si>
  <si>
    <t>often</t>
  </si>
  <si>
    <t>stays</t>
  </si>
  <si>
    <t>彼はよく学校を休みます。</t>
  </si>
  <si>
    <t>He is often absent from school.</t>
  </si>
  <si>
    <t>absent</t>
  </si>
  <si>
    <t>あの木は何と大きいのだろう。</t>
  </si>
  <si>
    <t>How big that tree is !</t>
  </si>
  <si>
    <t>big</t>
  </si>
  <si>
    <t>tree</t>
  </si>
  <si>
    <t>これは何と難しい問題なのだろう。</t>
  </si>
  <si>
    <t>What a difficult problem this is !</t>
  </si>
  <si>
    <t>problem</t>
  </si>
  <si>
    <t>比較</t>
  </si>
  <si>
    <t>私は父と同じくらい早く起きます。</t>
  </si>
  <si>
    <t>I get up as early as my father.</t>
  </si>
  <si>
    <t>as</t>
  </si>
  <si>
    <t>father</t>
  </si>
  <si>
    <t>dog</t>
  </si>
  <si>
    <t>yours</t>
  </si>
  <si>
    <r>
      <t>私の父は私の</t>
    </r>
    <r>
      <rPr>
        <sz val="9"/>
        <rFont val="Century"/>
        <family val="1"/>
      </rPr>
      <t>3</t>
    </r>
    <r>
      <rPr>
        <sz val="9"/>
        <rFont val="ＭＳ Ｐゴシック"/>
        <family val="3"/>
      </rPr>
      <t>倍の年齢です。</t>
    </r>
  </si>
  <si>
    <t>My father is three times as old as I.</t>
  </si>
  <si>
    <t>old</t>
  </si>
  <si>
    <t>Run as fast as possible.</t>
  </si>
  <si>
    <t>fast</t>
  </si>
  <si>
    <t>possible</t>
  </si>
  <si>
    <t>トムはジムよりも背が高い。</t>
  </si>
  <si>
    <t>Tom is taller than Jim.</t>
  </si>
  <si>
    <t>taller</t>
  </si>
  <si>
    <t>than</t>
  </si>
  <si>
    <t>Jim</t>
  </si>
  <si>
    <t>私は弟よりも早く起きました。</t>
  </si>
  <si>
    <t>I got up earlier than my brother.</t>
  </si>
  <si>
    <t>got</t>
  </si>
  <si>
    <t>earlier</t>
  </si>
  <si>
    <t>brother</t>
  </si>
  <si>
    <t>この本はあの本よりもおもしろい。</t>
  </si>
  <si>
    <t>This book is more interesting than that one.</t>
  </si>
  <si>
    <t>more</t>
  </si>
  <si>
    <t>私は彼よりもゆっくり話しました。</t>
  </si>
  <si>
    <t>I spoke more slowly than he.</t>
  </si>
  <si>
    <t>spoke</t>
  </si>
  <si>
    <t>slowly</t>
  </si>
  <si>
    <t>あなたの自転車は私の自転車よりずっとよい。</t>
  </si>
  <si>
    <t>Your bike is much better than mine.</t>
  </si>
  <si>
    <t>bike</t>
  </si>
  <si>
    <t>この本はほかのどの本よりも新しい。</t>
  </si>
  <si>
    <t>This book is newer than any other book.</t>
  </si>
  <si>
    <t>newer</t>
  </si>
  <si>
    <t>other</t>
  </si>
  <si>
    <r>
      <t>6</t>
    </r>
    <r>
      <rPr>
        <sz val="9"/>
        <rFont val="ＭＳ Ｐゴシック"/>
        <family val="3"/>
      </rPr>
      <t>月と</t>
    </r>
    <r>
      <rPr>
        <sz val="9"/>
        <rFont val="Century"/>
        <family val="1"/>
      </rPr>
      <t>7</t>
    </r>
    <r>
      <rPr>
        <sz val="9"/>
        <rFont val="ＭＳ Ｐゴシック"/>
        <family val="3"/>
      </rPr>
      <t>月ではどちらのほうが長いですか。</t>
    </r>
  </si>
  <si>
    <t>Which is longer, June or July ?</t>
  </si>
  <si>
    <t>which</t>
  </si>
  <si>
    <t>longer</t>
  </si>
  <si>
    <t>June</t>
  </si>
  <si>
    <t>or</t>
  </si>
  <si>
    <t>July</t>
  </si>
  <si>
    <t>あなたとトムではどちらのほうが速く走れますか。</t>
  </si>
  <si>
    <t>Who can run faster, you or Tom ?</t>
  </si>
  <si>
    <t>Tom</t>
  </si>
  <si>
    <t>トムはクラスの中でいちばん背が高い。</t>
  </si>
  <si>
    <t>Tom is the tallest in his class.</t>
  </si>
  <si>
    <t>tallest</t>
  </si>
  <si>
    <t>class</t>
  </si>
  <si>
    <t>私は家族の中でいちばん早く起きました。</t>
  </si>
  <si>
    <t>I got up earliest in my family.</t>
  </si>
  <si>
    <t>earliest</t>
  </si>
  <si>
    <t>family</t>
  </si>
  <si>
    <t>すべての少女の中でだれが一番速く泳ぎますか。</t>
  </si>
  <si>
    <t>Who swims fastest of all the girls ?</t>
  </si>
  <si>
    <t>?</t>
  </si>
  <si>
    <t>swims</t>
  </si>
  <si>
    <t>fastest</t>
  </si>
  <si>
    <t>girls</t>
  </si>
  <si>
    <t>東京は世界で最も大きな都市の一つです。</t>
  </si>
  <si>
    <t>Tokyo is one of the largest cities in the world.</t>
  </si>
  <si>
    <t>.</t>
  </si>
  <si>
    <t>largest</t>
  </si>
  <si>
    <t>cities</t>
  </si>
  <si>
    <t>world</t>
  </si>
  <si>
    <t>私は野球よりサッカーのほうが好きです。</t>
  </si>
  <si>
    <t>I like soccer better than baseball.</t>
  </si>
  <si>
    <t>soccer</t>
  </si>
  <si>
    <t>baseball</t>
  </si>
  <si>
    <t>No other boy in our class is so tall as Tom.</t>
  </si>
  <si>
    <t>no</t>
  </si>
  <si>
    <t>so</t>
  </si>
  <si>
    <t>ジムはボブと同じくらいの背の高さです。</t>
  </si>
  <si>
    <t>Jim is as tall as Bob.</t>
  </si>
  <si>
    <t>ジムはボブほど速く走れません。</t>
  </si>
  <si>
    <t>Jim cannot run as fast as Bob.</t>
  </si>
  <si>
    <t>cannot</t>
  </si>
  <si>
    <r>
      <t>フレッドは</t>
    </r>
    <r>
      <rPr>
        <sz val="9"/>
        <rFont val="Century"/>
        <family val="1"/>
      </rPr>
      <t>4</t>
    </r>
    <r>
      <rPr>
        <sz val="9"/>
        <rFont val="ＭＳ Ｐゴシック"/>
        <family val="3"/>
      </rPr>
      <t>人の中で一番背が高い。</t>
    </r>
  </si>
  <si>
    <t>Fred is the tallest of the four.</t>
  </si>
  <si>
    <t>four</t>
  </si>
  <si>
    <t>このカメラは私のよりも高価です。</t>
  </si>
  <si>
    <t>This camera is more expensive than mine.</t>
  </si>
  <si>
    <t>expensive</t>
  </si>
  <si>
    <t>お前はもう、死んでいる。(ケンシロウ)</t>
  </si>
  <si>
    <t>You are already dead.</t>
  </si>
  <si>
    <t>you</t>
  </si>
  <si>
    <t>are</t>
  </si>
  <si>
    <t>already</t>
  </si>
  <si>
    <t>dead</t>
  </si>
  <si>
    <t>あなたはディズニーランドへ行ったことがありますか。(沖縄県・改)</t>
  </si>
  <si>
    <t>Have you ever been to Disneyland ?</t>
  </si>
  <si>
    <t>been</t>
  </si>
  <si>
    <t>to</t>
  </si>
  <si>
    <t>Disneyland</t>
  </si>
  <si>
    <t>しばらくお会いしませんでしたね。(英検3級)</t>
  </si>
  <si>
    <t>I haven't seen you for a long time.</t>
  </si>
  <si>
    <t>I</t>
  </si>
  <si>
    <t>haven't</t>
  </si>
  <si>
    <t>seen</t>
  </si>
  <si>
    <t xml:space="preserve">for </t>
  </si>
  <si>
    <t>a</t>
  </si>
  <si>
    <t>long</t>
  </si>
  <si>
    <t>time</t>
  </si>
  <si>
    <t>君はこの本がおもしろいということがわかるでしょう。(正則高・改)</t>
  </si>
  <si>
    <t>You will find this book interesting.</t>
  </si>
  <si>
    <t>will</t>
  </si>
  <si>
    <t>find</t>
  </si>
  <si>
    <t>the</t>
  </si>
  <si>
    <t>book</t>
  </si>
  <si>
    <t>interesting</t>
  </si>
  <si>
    <t>私は将来のことが心配になってきた。(大妻中野高)</t>
  </si>
  <si>
    <t>I am getting worried about my future.</t>
  </si>
  <si>
    <t>getting</t>
  </si>
  <si>
    <t>worried</t>
  </si>
  <si>
    <t>about</t>
  </si>
  <si>
    <t>my</t>
  </si>
  <si>
    <t>future</t>
  </si>
  <si>
    <t>am</t>
  </si>
  <si>
    <t>No one was able to see the star.</t>
  </si>
  <si>
    <t>no</t>
  </si>
  <si>
    <t>one</t>
  </si>
  <si>
    <t>was</t>
  </si>
  <si>
    <t>able</t>
  </si>
  <si>
    <t>see</t>
  </si>
  <si>
    <t>boy in</t>
  </si>
  <si>
    <t>our</t>
  </si>
  <si>
    <t>class</t>
  </si>
  <si>
    <t>is</t>
  </si>
  <si>
    <t>so</t>
  </si>
  <si>
    <t>tall</t>
  </si>
  <si>
    <t>as</t>
  </si>
  <si>
    <t>Tom</t>
  </si>
  <si>
    <t>富士山より高い山は日本には他にない。◎</t>
  </si>
  <si>
    <t>.</t>
  </si>
  <si>
    <t>Japan is</t>
  </si>
  <si>
    <t>higher</t>
  </si>
  <si>
    <t>than</t>
  </si>
  <si>
    <t>Mt</t>
  </si>
  <si>
    <t>Fuji</t>
  </si>
  <si>
    <t>平和が一番大事だ。(四天王寺・改)◎</t>
  </si>
  <si>
    <t>Nothing is more importand than peace.</t>
  </si>
  <si>
    <t>nothing</t>
  </si>
  <si>
    <t>more</t>
  </si>
  <si>
    <t>important</t>
  </si>
  <si>
    <t>than</t>
  </si>
  <si>
    <t>peace</t>
  </si>
  <si>
    <t>ローズの書いた物語を読んでみたいですか。(四天王寺)</t>
  </si>
  <si>
    <t>Would you like to read the stories written by Rose?</t>
  </si>
  <si>
    <t>?</t>
  </si>
  <si>
    <t>would</t>
  </si>
  <si>
    <t>you</t>
  </si>
  <si>
    <t>like</t>
  </si>
  <si>
    <t>to</t>
  </si>
  <si>
    <t>the</t>
  </si>
  <si>
    <t>stories</t>
  </si>
  <si>
    <t>written</t>
  </si>
  <si>
    <t>by</t>
  </si>
  <si>
    <t>Rose</t>
  </si>
  <si>
    <t>アキラが将来何になるつもりか知っていますか。(四天王寺・改)</t>
  </si>
  <si>
    <t>Do you know what Akira is going to be in the future?</t>
  </si>
  <si>
    <t>?</t>
  </si>
  <si>
    <t>do</t>
  </si>
  <si>
    <t>you</t>
  </si>
  <si>
    <t>know</t>
  </si>
  <si>
    <t>what</t>
  </si>
  <si>
    <t>Akira</t>
  </si>
  <si>
    <t>going</t>
  </si>
  <si>
    <t>to</t>
  </si>
  <si>
    <t>be</t>
  </si>
  <si>
    <t>in</t>
  </si>
  <si>
    <t>future</t>
  </si>
  <si>
    <t>star</t>
  </si>
  <si>
    <t>You can not be too careful when you cross the street.</t>
  </si>
  <si>
    <t>can</t>
  </si>
  <si>
    <t>not</t>
  </si>
  <si>
    <t>be</t>
  </si>
  <si>
    <t>too</t>
  </si>
  <si>
    <t>careful</t>
  </si>
  <si>
    <t>when</t>
  </si>
  <si>
    <t>cross</t>
  </si>
  <si>
    <t>street</t>
  </si>
  <si>
    <t>I cannot thank you enough for your kindness.</t>
  </si>
  <si>
    <t>cannot</t>
  </si>
  <si>
    <t>thank</t>
  </si>
  <si>
    <t>enough</t>
  </si>
  <si>
    <t>for</t>
  </si>
  <si>
    <t>your</t>
  </si>
  <si>
    <t>kindness</t>
  </si>
  <si>
    <t>ボブはこの本を読みませんでした。</t>
  </si>
  <si>
    <t>だれがピアノをひいているのですか。</t>
  </si>
  <si>
    <t>あなたはギターをひくことができますか。</t>
  </si>
  <si>
    <t>私には辞書が必要で，それは厚くなければなりません。</t>
  </si>
  <si>
    <t>できるだく速く走りなさい。</t>
  </si>
  <si>
    <r>
      <t>彼は私たちのクラスで</t>
    </r>
    <r>
      <rPr>
        <sz val="9"/>
        <rFont val="Century"/>
        <family val="1"/>
      </rPr>
      <t>2</t>
    </r>
    <r>
      <rPr>
        <sz val="9"/>
        <rFont val="ＭＳ Ｐゴシック"/>
        <family val="3"/>
      </rPr>
      <t>番目に背が高い。</t>
    </r>
  </si>
  <si>
    <t>これはカップですか、それともグラスですか。</t>
  </si>
  <si>
    <t>あなたはいつテニスをしますか。</t>
  </si>
  <si>
    <t>私は明日晴れるだろうと思います。</t>
  </si>
  <si>
    <t>私はテニスのしかたを習いました。</t>
  </si>
  <si>
    <t>彼女はとても興奮していて眠れませんでした。</t>
  </si>
  <si>
    <t>彼は親切にも私を手伝ってくれました。</t>
  </si>
  <si>
    <t>これは私が今まで読んだ中で最もおもしろい本です。</t>
  </si>
  <si>
    <t>私は彼の言うことが理解できません。</t>
  </si>
  <si>
    <t>My father used to smoke.</t>
  </si>
  <si>
    <t>father</t>
  </si>
  <si>
    <t>used</t>
  </si>
  <si>
    <t>smoke</t>
  </si>
  <si>
    <t>あなたはここに来る必要はありません。(安田学園高)</t>
  </si>
  <si>
    <t>You do not have to come here.</t>
  </si>
  <si>
    <t>do</t>
  </si>
  <si>
    <t>have</t>
  </si>
  <si>
    <t>come</t>
  </si>
  <si>
    <t>here</t>
  </si>
  <si>
    <r>
      <t>お茶をもう</t>
    </r>
    <r>
      <rPr>
        <sz val="9"/>
        <rFont val="Century"/>
        <family val="1"/>
      </rPr>
      <t>1</t>
    </r>
    <r>
      <rPr>
        <sz val="9"/>
        <rFont val="ＭＳ Ｐゴシック"/>
        <family val="3"/>
      </rPr>
      <t>杯いかがですか。</t>
    </r>
    <r>
      <rPr>
        <sz val="9"/>
        <rFont val="Century"/>
        <family val="1"/>
      </rPr>
      <t>(</t>
    </r>
    <r>
      <rPr>
        <sz val="9"/>
        <rFont val="ＭＳ Ｐゴシック"/>
        <family val="3"/>
      </rPr>
      <t>貞静学園高</t>
    </r>
    <r>
      <rPr>
        <sz val="9"/>
        <rFont val="Century"/>
        <family val="1"/>
      </rPr>
      <t>)</t>
    </r>
  </si>
  <si>
    <t>Will you have another cup of tea ?</t>
  </si>
  <si>
    <t>another</t>
  </si>
  <si>
    <t>The paper says that it will snow this evening.</t>
  </si>
  <si>
    <t>the</t>
  </si>
  <si>
    <t>paper</t>
  </si>
  <si>
    <t>says</t>
  </si>
  <si>
    <t>it</t>
  </si>
  <si>
    <t>snow</t>
  </si>
  <si>
    <t>this</t>
  </si>
  <si>
    <t>evening</t>
  </si>
  <si>
    <r>
      <t>もし忙しければ、私がお手伝いします。</t>
    </r>
  </si>
  <si>
    <t>He was laughed at by all his classmates.</t>
  </si>
  <si>
    <t>all</t>
  </si>
  <si>
    <t>his</t>
  </si>
  <si>
    <t>classmates</t>
  </si>
  <si>
    <t>私は外国人に話しかけられた。(大妻中野高)</t>
  </si>
  <si>
    <t>I was spoken to by a foreigner.</t>
  </si>
  <si>
    <t>spoken</t>
  </si>
  <si>
    <t>by</t>
  </si>
  <si>
    <t>foreigner</t>
  </si>
  <si>
    <t>ドアを開けっ放しにしてはいけない。(関西学院高)</t>
  </si>
  <si>
    <t>Should not be left the door open.</t>
  </si>
  <si>
    <t>should</t>
  </si>
  <si>
    <t>left</t>
  </si>
  <si>
    <t>door</t>
  </si>
  <si>
    <t>open</t>
  </si>
  <si>
    <t>日本はアメリカほど大きくない。(錦城学園高)</t>
  </si>
  <si>
    <t>Japan is not so large as America.</t>
  </si>
  <si>
    <t>Japan</t>
  </si>
  <si>
    <t>このバスに乗れば空港に行けます。(明治学院東村山高)◎</t>
  </si>
  <si>
    <t>学校からの帰りに寄ってくれませんか。（白陵高・改)◎</t>
  </si>
  <si>
    <t>私は3月1日にシドニーへ向けてロンドンを出発する予定です。(清風高・改)◎</t>
  </si>
  <si>
    <t>あしたも寒い日になりそうだ。(大阪星光学院高・改)★</t>
  </si>
  <si>
    <t>私たちは隣人を愛するべきです。◎</t>
  </si>
  <si>
    <t>私の父は、以前はよくたばこを吸っていた。(駒込高・改)◎</t>
  </si>
  <si>
    <t>誰もその星を見ることができなかった。(東海大附属相模高)◎</t>
  </si>
  <si>
    <t>道路を横切るときは、どんなに注意してもしすぎることはありません。★</t>
  </si>
  <si>
    <t>私の時計はどこか故障しています。◎</t>
  </si>
  <si>
    <t>あなたのご親切に対してお礼の言葉もございません。(植草学園文化女子高)◎</t>
  </si>
  <si>
    <t>私たちのクラスでトムほど背の高い少年はいません。◎</t>
  </si>
  <si>
    <r>
      <t>彼は私より</t>
    </r>
    <r>
      <rPr>
        <sz val="9"/>
        <rFont val="Century"/>
        <family val="1"/>
      </rPr>
      <t>2</t>
    </r>
    <r>
      <rPr>
        <sz val="9"/>
        <rFont val="ＭＳ Ｐゴシック"/>
        <family val="3"/>
      </rPr>
      <t>つ年上です。◎</t>
    </r>
  </si>
  <si>
    <t>お互いに助け合うことほど大切なことはありません。(駒沢大高・改)◎</t>
  </si>
  <si>
    <t>こんな寒い日には1杯のコーヒーほどいいものはない。(慶應義塾高・改)★</t>
  </si>
  <si>
    <t>これは、私がこれまでに読んだ中で一番難しい本です。(江戸川学園取手高・改)◎</t>
  </si>
  <si>
    <t>あなたのお母さんは実際の年齢よりも若く見える。（土佐高・改)◎</t>
  </si>
  <si>
    <t>新聞には今晩雪が降ると出ています。(清風高・改)◎</t>
  </si>
  <si>
    <t>彼はクラスのみんなに笑われた。(成蹊高)◎</t>
  </si>
  <si>
    <t>辞書なしでこの英字新聞を読めますか。 (日大豊山高・改)◎</t>
  </si>
  <si>
    <t>私は父親が医者である少女を知っています。◎</t>
  </si>
  <si>
    <t>ここから頂上が見える山が富士山です。★</t>
  </si>
  <si>
    <t>is</t>
  </si>
  <si>
    <t>私の祖母は90歳まで生きました。(東洋大附属牛込高・改)◎</t>
  </si>
  <si>
    <t>large</t>
  </si>
  <si>
    <t>as</t>
  </si>
  <si>
    <t>America</t>
  </si>
  <si>
    <t>2人の中で背の高い方が僕の弟です。(城北埼玉高・改)</t>
  </si>
  <si>
    <t>Nothing is more important than helping each other.</t>
  </si>
  <si>
    <t>nothing</t>
  </si>
  <si>
    <t>more</t>
  </si>
  <si>
    <t>important</t>
  </si>
  <si>
    <t>than</t>
  </si>
  <si>
    <t>helping</t>
  </si>
  <si>
    <t>each</t>
  </si>
  <si>
    <t>other</t>
  </si>
  <si>
    <t>My brother is the taller of the two.</t>
  </si>
  <si>
    <t>brother</t>
  </si>
  <si>
    <t>taller</t>
  </si>
  <si>
    <t>of</t>
  </si>
  <si>
    <t>two</t>
  </si>
  <si>
    <t>Nothing is better than a cup of coffee on such a cold day.</t>
  </si>
  <si>
    <t>better</t>
  </si>
  <si>
    <t>cup</t>
  </si>
  <si>
    <t>coffee</t>
  </si>
  <si>
    <t>on</t>
  </si>
  <si>
    <t>cold</t>
  </si>
  <si>
    <t>day</t>
  </si>
  <si>
    <t>This is the most difficult book that I have ever read.</t>
  </si>
  <si>
    <t>most</t>
  </si>
  <si>
    <t>difficult</t>
  </si>
  <si>
    <t>that</t>
  </si>
  <si>
    <t>ever</t>
  </si>
  <si>
    <t>read</t>
  </si>
  <si>
    <t>My grandmother lived to be ninety.</t>
  </si>
  <si>
    <t>grandmother</t>
  </si>
  <si>
    <t>lived</t>
  </si>
  <si>
    <t>ninety</t>
  </si>
  <si>
    <t>私の夢は、医者になることです。(国立工業・商船・電波高専・改)</t>
  </si>
  <si>
    <t>My dream is to be a doctor.</t>
  </si>
  <si>
    <t>dream</t>
  </si>
  <si>
    <t>doctor</t>
  </si>
  <si>
    <t>私は新しいものを買うつもりです。</t>
  </si>
  <si>
    <t>彼は私たち全員の中で一番ゆっくりと歩きました。</t>
  </si>
  <si>
    <t>He walked most slowly of us all.</t>
  </si>
  <si>
    <t>walked</t>
  </si>
  <si>
    <t>most</t>
  </si>
  <si>
    <t>すべての動物の中で何が一番好きですか。</t>
  </si>
  <si>
    <t>What do you like the best of all animals ?</t>
  </si>
  <si>
    <t>best</t>
  </si>
  <si>
    <t>animals</t>
  </si>
  <si>
    <t>彼は私たちのクラスの他のどの少年よりも背が高い。</t>
  </si>
  <si>
    <t>He is taller than any other boy in our class.</t>
  </si>
  <si>
    <t>she stayed</t>
  </si>
  <si>
    <t>by bus</t>
  </si>
  <si>
    <t>by</t>
  </si>
  <si>
    <t>bike</t>
  </si>
  <si>
    <t>live in</t>
  </si>
  <si>
    <t>No other mountain in Japan is higher than Mt. Fuji.</t>
  </si>
  <si>
    <t>mountain</t>
  </si>
  <si>
    <t>Japan</t>
  </si>
  <si>
    <t>Mt</t>
  </si>
  <si>
    <t>Fuji</t>
  </si>
  <si>
    <t>彼はできるだけ速く走りました。</t>
  </si>
  <si>
    <t>He ran as fast as he could.</t>
  </si>
  <si>
    <r>
      <t>私のおじはあなたの</t>
    </r>
    <r>
      <rPr>
        <sz val="9"/>
        <rFont val="Century"/>
        <family val="1"/>
      </rPr>
      <t>3</t>
    </r>
    <r>
      <rPr>
        <sz val="9"/>
        <rFont val="ＭＳ Ｐゴシック"/>
        <family val="3"/>
      </rPr>
      <t>倍の年齢です。</t>
    </r>
  </si>
  <si>
    <t>My uncle is three times as old as you.</t>
  </si>
  <si>
    <t>the girl</t>
  </si>
  <si>
    <t>didn't you</t>
  </si>
  <si>
    <t>the desk</t>
  </si>
  <si>
    <t>hers</t>
  </si>
  <si>
    <t>such a</t>
  </si>
  <si>
    <t>uncle</t>
  </si>
  <si>
    <t>だんだん寒くなっています。</t>
  </si>
  <si>
    <t>It is getting colder and colder.</t>
  </si>
  <si>
    <t>.</t>
  </si>
  <si>
    <t>getting</t>
  </si>
  <si>
    <t>colder</t>
  </si>
  <si>
    <t>He is the second tallest in our class.</t>
  </si>
  <si>
    <t>second</t>
  </si>
  <si>
    <t>He is two years senior to me.</t>
  </si>
  <si>
    <t>years</t>
  </si>
  <si>
    <t>senior</t>
  </si>
  <si>
    <t>命令文</t>
  </si>
  <si>
    <t>道路を渡るときは気をつけなさい。</t>
  </si>
  <si>
    <t>Be careful when you cross the road.</t>
  </si>
  <si>
    <t>careful</t>
  </si>
  <si>
    <t>when</t>
  </si>
  <si>
    <t>cross</t>
  </si>
  <si>
    <t>road</t>
  </si>
  <si>
    <t>疑問詞</t>
  </si>
  <si>
    <t>あなたは何時に起きますか。</t>
  </si>
  <si>
    <t>What time do you get up ?</t>
  </si>
  <si>
    <t>time</t>
  </si>
  <si>
    <t>きょうは何曜日ですか。</t>
  </si>
  <si>
    <t>What day is it today ?</t>
  </si>
  <si>
    <t>today</t>
  </si>
  <si>
    <t>あなたは日曜日にはどこへ行きますか。</t>
  </si>
  <si>
    <t>Where do you go on Sunday?</t>
  </si>
  <si>
    <t>Sunday</t>
  </si>
  <si>
    <t>あなたのおじさんはどこに住んでいますか。</t>
  </si>
  <si>
    <t>あなたはどのようにして学校へ行きますか。</t>
  </si>
  <si>
    <t>How do you go to school?</t>
  </si>
  <si>
    <t>あなたはどのくらいのお金が欲しいのですか。</t>
  </si>
  <si>
    <t>How much money do you want?</t>
  </si>
  <si>
    <t>money</t>
  </si>
  <si>
    <t>あなたはなぜ学校に遅れたのですか。</t>
  </si>
  <si>
    <t>Why were you late for school ?</t>
  </si>
  <si>
    <t>why</t>
  </si>
  <si>
    <r>
      <t>(</t>
    </r>
    <r>
      <rPr>
        <sz val="9"/>
        <rFont val="ＭＳ Ｐゴシック"/>
        <family val="3"/>
      </rPr>
      <t>なぜなら</t>
    </r>
    <r>
      <rPr>
        <sz val="9"/>
        <rFont val="Century"/>
        <family val="1"/>
      </rPr>
      <t>)</t>
    </r>
    <r>
      <rPr>
        <sz val="9"/>
        <rFont val="ＭＳ Ｐゴシック"/>
        <family val="3"/>
      </rPr>
      <t>寝坊したからです。</t>
    </r>
  </si>
  <si>
    <t>because</t>
  </si>
  <si>
    <t>あなたは何の話をしているのですか。</t>
  </si>
  <si>
    <t>What are you talking about ?</t>
  </si>
  <si>
    <t>?</t>
  </si>
  <si>
    <t>talking</t>
  </si>
  <si>
    <t>How many months are there in a year ?</t>
  </si>
  <si>
    <t>months</t>
  </si>
  <si>
    <t>year</t>
  </si>
  <si>
    <t>どれくらいしたら出発の準備ができますか。</t>
  </si>
  <si>
    <t>How soon will you be ready to start ?</t>
  </si>
  <si>
    <t>ready</t>
  </si>
  <si>
    <t>start</t>
  </si>
  <si>
    <t>買い物に行きませんか。</t>
  </si>
  <si>
    <t>How about going shopping ?</t>
  </si>
  <si>
    <t>shopping</t>
  </si>
  <si>
    <t>私といっしょに来ませんか。</t>
  </si>
  <si>
    <t>Why don't you come with me ?</t>
  </si>
  <si>
    <t>だれがそんなことができようか。</t>
  </si>
  <si>
    <t>Who can do such a thing?</t>
  </si>
  <si>
    <t>such</t>
  </si>
  <si>
    <t>接続詞</t>
  </si>
  <si>
    <t>彼女は早起きして、母親を手伝いました。</t>
  </si>
  <si>
    <t>helped</t>
  </si>
  <si>
    <t>あながは学校にバスまたは自転車で行くことができます。</t>
  </si>
  <si>
    <t>bus</t>
  </si>
  <si>
    <t>I will help you if you are busy.</t>
  </si>
  <si>
    <t>if</t>
  </si>
  <si>
    <t>If you are busy, I will help you.</t>
  </si>
  <si>
    <t>http://masaki5656.ninpou.jp</t>
  </si>
  <si>
    <t>●基本事項</t>
  </si>
  <si>
    <t>F9キーで問題作成ができます。</t>
  </si>
  <si>
    <t>あらゆる改変は自由です。</t>
  </si>
  <si>
    <t>今後はバージョンアップを考えていますが、マクロをなるべく利用しないことにより、軽快な動作を目指しています。</t>
  </si>
  <si>
    <t>連絡先</t>
  </si>
  <si>
    <t>masaki5656@gmail.com</t>
  </si>
  <si>
    <t>問題数は40問。</t>
  </si>
  <si>
    <t>初期設定ではB5縦印刷です。</t>
  </si>
  <si>
    <t>問題と解答は別となっています。印刷も必要に応じて個別に行ってください。</t>
  </si>
  <si>
    <t>mixiに参加しています。masaki5656で探してみてください。</t>
  </si>
  <si>
    <t>Because she was ill, she stayed home.</t>
  </si>
  <si>
    <t>彼の名前は日本だけでなく、アメリカでも知られています。</t>
  </si>
  <si>
    <t>but</t>
  </si>
  <si>
    <t>also</t>
  </si>
  <si>
    <t>America</t>
  </si>
  <si>
    <t>あなたはケンかトムのどちらかを夕食に招待してもよい。</t>
  </si>
  <si>
    <t>You can invite either Ken or Tom to dinner.</t>
  </si>
  <si>
    <t>.</t>
  </si>
  <si>
    <t>invite</t>
  </si>
  <si>
    <t>Ken</t>
  </si>
  <si>
    <t>dinner</t>
  </si>
  <si>
    <t>私はとても疲れていたので早く寝ました。</t>
  </si>
  <si>
    <t>I was so tired that I went to bed early.</t>
  </si>
  <si>
    <t>.</t>
  </si>
  <si>
    <t>tired</t>
  </si>
  <si>
    <t>bed</t>
  </si>
  <si>
    <t>ジェーンと私は昨日テニスをしました。</t>
  </si>
  <si>
    <t>Jane and I played tennis yesterday.</t>
  </si>
  <si>
    <t>played</t>
  </si>
  <si>
    <t>これはあなたの車ですか、それとも彼の車ですか。</t>
  </si>
  <si>
    <t>雨が降っていましたが、私たちは外出しました。</t>
  </si>
  <si>
    <t>It was rainy, but we went out.</t>
  </si>
  <si>
    <t>out</t>
  </si>
  <si>
    <t>彼は忙しかった、それで外出しませんでした。</t>
  </si>
  <si>
    <t>He was busy, so he didn't go out.</t>
  </si>
  <si>
    <t>busy</t>
  </si>
  <si>
    <t>didn't</t>
  </si>
  <si>
    <r>
      <t>彼女は病気かもしれない、</t>
    </r>
    <r>
      <rPr>
        <sz val="9"/>
        <rFont val="Century"/>
        <family val="1"/>
      </rPr>
      <t xml:space="preserve"> </t>
    </r>
    <r>
      <rPr>
        <sz val="9"/>
        <rFont val="ﾋﾎﾌ"/>
        <family val="3"/>
      </rPr>
      <t>というのは顔色がよくないから。</t>
    </r>
  </si>
  <si>
    <t>She may be sick, for she looks pale.</t>
  </si>
  <si>
    <t>sick</t>
  </si>
  <si>
    <t>急ぎなさい、そうすれば間に合うでしょう。</t>
  </si>
  <si>
    <t>Hurry up, and you will be in time.</t>
  </si>
  <si>
    <t>hurry</t>
  </si>
  <si>
    <t>up</t>
  </si>
  <si>
    <t>急ぎなさい、そうしないと遅れるでしょう。</t>
  </si>
  <si>
    <t>Hurry up, or you will be late.</t>
  </si>
  <si>
    <t>ボブもジェーンも日本語が話せます。</t>
  </si>
  <si>
    <t>Both Bob and Jane can speak Japanese.</t>
  </si>
  <si>
    <t>both</t>
  </si>
  <si>
    <t>Jane</t>
  </si>
  <si>
    <t>あなたか彼のどちらかが正しい。</t>
  </si>
  <si>
    <t>Either you or he is right.</t>
  </si>
  <si>
    <t>right</t>
  </si>
  <si>
    <t>トムもジムもそこにはいませんでした。</t>
  </si>
  <si>
    <t>Neither Tom nor Jim was there.</t>
  </si>
  <si>
    <t>neither</t>
  </si>
  <si>
    <t>nor</t>
  </si>
  <si>
    <t>あれはあなたのではなく私のです。</t>
  </si>
  <si>
    <t>That is not yours but mine.</t>
  </si>
  <si>
    <t>彼は親切なばかりでなく正直でもあります。</t>
  </si>
  <si>
    <t>He is not only kind but also honest.</t>
  </si>
  <si>
    <t>kind</t>
  </si>
  <si>
    <t>私が帰宅したとき、彼女は料理をしていました。</t>
  </si>
  <si>
    <t>When I came home, she was cooking.</t>
  </si>
  <si>
    <t>came</t>
  </si>
  <si>
    <t>home</t>
  </si>
  <si>
    <t>cooking</t>
  </si>
  <si>
    <t>明日雨が降ったら、あなたは何をしますか。</t>
  </si>
  <si>
    <t>What will you do if it rains tomorrow ?</t>
  </si>
  <si>
    <t>rains</t>
  </si>
  <si>
    <t>彼女は親切なので、だれもが彼女を好きです。</t>
  </si>
  <si>
    <t>Everybody likes her because she is kind.</t>
  </si>
  <si>
    <t>everybody</t>
  </si>
  <si>
    <t>likes</t>
  </si>
  <si>
    <t>私はテレビを見る前に、宿題を終えた。</t>
  </si>
  <si>
    <t>Before I watched TV, I finished my homework.</t>
  </si>
  <si>
    <t>before</t>
  </si>
  <si>
    <t>watched</t>
  </si>
  <si>
    <t>TV</t>
  </si>
  <si>
    <t>finished</t>
  </si>
  <si>
    <t>homework</t>
  </si>
  <si>
    <t>私が帰宅したあとで、雨が降り始めた。</t>
  </si>
  <si>
    <t>After I came home, it began to rain.</t>
  </si>
  <si>
    <t>after</t>
  </si>
  <si>
    <t>began</t>
  </si>
  <si>
    <r>
      <t>私がここに来てから、</t>
    </r>
    <r>
      <rPr>
        <sz val="9"/>
        <rFont val="Century"/>
        <family val="1"/>
      </rPr>
      <t>1</t>
    </r>
    <r>
      <rPr>
        <sz val="9"/>
        <rFont val="ﾋﾎﾌ"/>
        <family val="3"/>
      </rPr>
      <t>か月になります。</t>
    </r>
  </si>
  <si>
    <t>It is a month since I came here.</t>
  </si>
  <si>
    <t>since</t>
  </si>
  <si>
    <t>父が帰るまで待ちなさい。</t>
  </si>
  <si>
    <t>Wait till my father gets home.</t>
  </si>
  <si>
    <t>wait</t>
  </si>
  <si>
    <t>till</t>
  </si>
  <si>
    <t>so</t>
  </si>
  <si>
    <t>.</t>
  </si>
  <si>
    <t>as early</t>
  </si>
  <si>
    <t>Is this your car or his ?</t>
  </si>
  <si>
    <t>before I</t>
  </si>
  <si>
    <r>
      <t>彼に</t>
    </r>
    <r>
      <rPr>
        <sz val="9"/>
        <rFont val="Century"/>
        <family val="1"/>
      </rPr>
      <t>3</t>
    </r>
    <r>
      <rPr>
        <sz val="9"/>
        <rFont val="ＭＳ Ｐゴシック"/>
        <family val="3"/>
      </rPr>
      <t>回会ったことがあります。</t>
    </r>
  </si>
  <si>
    <t>解答・整序問題テスト</t>
  </si>
  <si>
    <t>-</t>
  </si>
  <si>
    <t>though he</t>
  </si>
  <si>
    <t>as old</t>
  </si>
  <si>
    <t>To see is to believe.</t>
  </si>
  <si>
    <t>to</t>
  </si>
  <si>
    <t>see</t>
  </si>
  <si>
    <t>is to</t>
  </si>
  <si>
    <t>believe</t>
  </si>
  <si>
    <t>百聞は一見にしかず。(ことわざ)</t>
  </si>
  <si>
    <t>yesterday</t>
  </si>
  <si>
    <t>day</t>
  </si>
  <si>
    <t>you</t>
  </si>
  <si>
    <t>Your cat is under the chair.</t>
  </si>
  <si>
    <t>There is a map on the wall.</t>
  </si>
  <si>
    <t>Tokyo</t>
  </si>
  <si>
    <t>/</t>
  </si>
  <si>
    <t>.</t>
  </si>
  <si>
    <t>(</t>
  </si>
  <si>
    <r>
      <t>dictionary</t>
    </r>
  </si>
  <si>
    <t>and</t>
  </si>
  <si>
    <t>整序問題テスト</t>
  </si>
  <si>
    <t>以下の日本語に合うように、英単語を並べ替えなさい。ただし、文頭にくる単語も小文字になっています。</t>
  </si>
  <si>
    <t>彼はアメリカにいる聞に、音楽を勉強した。</t>
  </si>
  <si>
    <t>He studied music while he was in America.</t>
  </si>
  <si>
    <t>studied</t>
  </si>
  <si>
    <t>while</t>
  </si>
  <si>
    <t>彼は老いているが、働かなければならない。</t>
  </si>
  <si>
    <t>Though he is old, he must work.</t>
  </si>
  <si>
    <t>old</t>
  </si>
  <si>
    <t>雨が降っているので、彼は来ないでしょう。</t>
  </si>
  <si>
    <t>As it is raining, he won’t come.</t>
  </si>
  <si>
    <t>raining</t>
  </si>
  <si>
    <t>won’t</t>
  </si>
  <si>
    <t>私は家に着くとすぐに寝ました。</t>
  </si>
  <si>
    <t>As soon as I got home, I went to bed.</t>
  </si>
  <si>
    <t>私はとても忙しいので、テニスができない。</t>
  </si>
  <si>
    <t>I am so busy that I cannot play tennis.</t>
  </si>
  <si>
    <t>I think that it will be fine tomorrow.</t>
  </si>
  <si>
    <t>think</t>
  </si>
  <si>
    <t>私は彼が成功するだろうと思いました。</t>
  </si>
  <si>
    <t>I thought that he would succeed.</t>
  </si>
  <si>
    <t>thought</t>
  </si>
  <si>
    <t>succeed</t>
  </si>
  <si>
    <t>受動態</t>
  </si>
  <si>
    <t>その店ではカメラが売られています。</t>
  </si>
  <si>
    <t>Cameras are sold at the store.</t>
  </si>
  <si>
    <t>cameras</t>
  </si>
  <si>
    <t>sold</t>
  </si>
  <si>
    <t>store</t>
  </si>
  <si>
    <t>その窓はきのうこわされました。</t>
  </si>
  <si>
    <t>windows</t>
  </si>
  <si>
    <t>broken</t>
  </si>
  <si>
    <t>私は彼に手伝ってもらいました。</t>
  </si>
  <si>
    <t>I was helped by him.</t>
  </si>
  <si>
    <t>彼女はみんなに好かれていますか。</t>
  </si>
  <si>
    <t>Is she liked by everyone ?</t>
  </si>
  <si>
    <t>liked</t>
  </si>
  <si>
    <t>everyone</t>
  </si>
  <si>
    <t>この車はいつ彼によって洗われましたか。</t>
  </si>
  <si>
    <t>When was this car washed by him ?</t>
  </si>
  <si>
    <t>washed</t>
  </si>
  <si>
    <r>
      <t>この部屋はだれによって掃除されますか。</t>
    </r>
    <r>
      <rPr>
        <sz val="9"/>
        <rFont val="Century"/>
        <family val="1"/>
      </rPr>
      <t>(by</t>
    </r>
    <r>
      <rPr>
        <sz val="9"/>
        <rFont val="ＭＳ Ｐゴシック"/>
        <family val="3"/>
      </rPr>
      <t>ではじめる</t>
    </r>
    <r>
      <rPr>
        <sz val="9"/>
        <rFont val="Century"/>
        <family val="1"/>
      </rPr>
      <t>)</t>
    </r>
  </si>
  <si>
    <t>By whom is this room cleaned ?</t>
  </si>
  <si>
    <t>whom</t>
  </si>
  <si>
    <t>cleaned</t>
  </si>
  <si>
    <t>この手紙は彼女が書いたのではありません。</t>
  </si>
  <si>
    <t>This letter was not written by her.</t>
  </si>
  <si>
    <t>written</t>
  </si>
  <si>
    <t>この部屋はたいてい母によって掃除されます。</t>
  </si>
  <si>
    <t>This room is usually cleaned by my mother.</t>
  </si>
  <si>
    <t>laughed</t>
  </si>
  <si>
    <t>given</t>
  </si>
  <si>
    <t>known</t>
  </si>
  <si>
    <t>私たちはその知らせに驚きました。</t>
  </si>
  <si>
    <t>We were surprised at the news.</t>
  </si>
  <si>
    <t>surprised</t>
  </si>
  <si>
    <t>news</t>
  </si>
  <si>
    <t>その犬はベンと呼ばれています。</t>
  </si>
  <si>
    <t>The dog is called Ben.</t>
  </si>
  <si>
    <t>called</t>
  </si>
  <si>
    <t>Ben</t>
  </si>
  <si>
    <t>その歌は若い人たちに歌われるでしょう。</t>
  </si>
  <si>
    <t>The song will be sung by young people.</t>
  </si>
  <si>
    <t>sung</t>
  </si>
  <si>
    <t>young</t>
  </si>
  <si>
    <t>people</t>
  </si>
  <si>
    <t>オーストラリアでは英語が話されています。</t>
  </si>
  <si>
    <t>English is spoken in Australia.</t>
  </si>
  <si>
    <t>spoken</t>
  </si>
  <si>
    <t>Australia</t>
  </si>
  <si>
    <t>この本は去年出版されました。</t>
  </si>
  <si>
    <t>This book was published last year.</t>
  </si>
  <si>
    <t>published</t>
  </si>
  <si>
    <t>ルーシーはジムに愛されています。</t>
  </si>
  <si>
    <t>Lucy is loved by Jim.</t>
  </si>
  <si>
    <t>Lucy</t>
  </si>
  <si>
    <t>loved</t>
  </si>
  <si>
    <t>ドアは彼によって開けられました。</t>
  </si>
  <si>
    <t>The door was opened by him.</t>
  </si>
  <si>
    <t>door</t>
  </si>
  <si>
    <t>opened</t>
  </si>
  <si>
    <t>あなたは彼女に手伝ってもらいましたか。</t>
  </si>
  <si>
    <t>Were you helped by her ?</t>
  </si>
  <si>
    <t>私はアメリカの歴史に興味があります。</t>
  </si>
  <si>
    <t>I am interested in American history.</t>
  </si>
  <si>
    <t>interested</t>
  </si>
  <si>
    <t>American</t>
  </si>
  <si>
    <t>history</t>
  </si>
  <si>
    <t>彼は町のみんなに知られています。</t>
  </si>
  <si>
    <t>He is known to everyone in the town.</t>
  </si>
  <si>
    <t>town</t>
  </si>
  <si>
    <t>キャシーによって何が歌われましたか。</t>
  </si>
  <si>
    <t>What was sung by Kathy ?</t>
  </si>
  <si>
    <t>Kathy</t>
  </si>
  <si>
    <t>私はおじに多くのお金をもらいました。</t>
  </si>
  <si>
    <t>I was given much money by my uncle.</t>
  </si>
  <si>
    <t>多くのお金がおじによって私に与えられました。</t>
  </si>
  <si>
    <t>Much money was given to me by my uncle.</t>
  </si>
  <si>
    <t>星は夜見えます。</t>
  </si>
  <si>
    <t>Stars can be seen at night.</t>
  </si>
  <si>
    <t>stars</t>
  </si>
  <si>
    <t>seen</t>
  </si>
  <si>
    <t>この絵はだれによって描かれましたか。</t>
  </si>
  <si>
    <t>Who was this picture painted by ?</t>
  </si>
  <si>
    <t>picture</t>
  </si>
  <si>
    <t>painted</t>
  </si>
  <si>
    <t>現在完了</t>
  </si>
  <si>
    <t>彼女はこの前の日曜日からずっと病気です。</t>
  </si>
  <si>
    <t>She has been sick since last Sunday.</t>
  </si>
  <si>
    <t>.</t>
  </si>
  <si>
    <t>been</t>
  </si>
  <si>
    <t>sick</t>
  </si>
  <si>
    <t>Sunday</t>
  </si>
  <si>
    <t>私は何年間も彼に会っていません。</t>
  </si>
  <si>
    <t>I have not seen him for many years.</t>
  </si>
  <si>
    <t>あなたは長い間ずっと彼女をしっているのですか。</t>
  </si>
  <si>
    <t>Have you known her for a long time ?</t>
  </si>
  <si>
    <t>long</t>
  </si>
  <si>
    <t>あなたは何回富士山に登ったことがありますか。</t>
  </si>
  <si>
    <t>How often have you climbed Mt. Fuji ?</t>
  </si>
  <si>
    <t>climbed</t>
  </si>
  <si>
    <t>彼はもう昼食を食べてしまいました。</t>
  </si>
  <si>
    <t>He has already eaten lunch.</t>
  </si>
  <si>
    <t>already</t>
  </si>
  <si>
    <t>eaten</t>
  </si>
  <si>
    <t>lunch</t>
  </si>
  <si>
    <t>私はちょうど駅へ行ってきたところです。</t>
  </si>
  <si>
    <t>I have just been to the station.</t>
  </si>
  <si>
    <t>just</t>
  </si>
  <si>
    <t>station</t>
  </si>
  <si>
    <t>私はまだ車を洗っていません。</t>
  </si>
  <si>
    <t>I have not washed the car yet.</t>
  </si>
  <si>
    <t>yet</t>
  </si>
  <si>
    <t>あなたはもう宿題を終えましたか。</t>
  </si>
  <si>
    <t>Have you finished your homework yet ?</t>
  </si>
  <si>
    <t>私はカメラをなくしてしまいました。</t>
  </si>
  <si>
    <t>I have lost my camera.</t>
  </si>
  <si>
    <t>lost</t>
  </si>
  <si>
    <r>
      <t>私は</t>
    </r>
    <r>
      <rPr>
        <sz val="9"/>
        <rFont val="Century"/>
        <family val="1"/>
      </rPr>
      <t>1</t>
    </r>
    <r>
      <rPr>
        <sz val="9"/>
        <rFont val="ﾋﾎﾌ"/>
        <family val="3"/>
      </rPr>
      <t>週間ずっと病気です。</t>
    </r>
  </si>
  <si>
    <t>I have been sick for a week.</t>
  </si>
  <si>
    <t>私の母は仕事を始めてからずっと忙しい。</t>
  </si>
  <si>
    <t>My mother has been busy since she started work.</t>
  </si>
  <si>
    <t>my</t>
  </si>
  <si>
    <t>私は先週から彼に会っていません。</t>
  </si>
  <si>
    <t>I have not seen him since last week.</t>
  </si>
  <si>
    <t>彼は今週ずっと忙しいのですか。</t>
  </si>
  <si>
    <t>Has he been busy this week ?</t>
  </si>
  <si>
    <t>あなたはこの町にどのくらいの間住んでいますか。</t>
  </si>
  <si>
    <t>How long have you lived in this town ?</t>
  </si>
  <si>
    <t>lived</t>
  </si>
  <si>
    <r>
      <t>私はここに</t>
    </r>
    <r>
      <rPr>
        <sz val="9"/>
        <rFont val="Century"/>
        <family val="1"/>
      </rPr>
      <t>10</t>
    </r>
    <r>
      <rPr>
        <sz val="9"/>
        <rFont val="ﾋﾎﾌ"/>
        <family val="3"/>
      </rPr>
      <t>年間住んでいます。</t>
    </r>
  </si>
  <si>
    <t>I've lived here for ten years.</t>
  </si>
  <si>
    <t>I've</t>
  </si>
  <si>
    <r>
      <t>私の父は</t>
    </r>
    <r>
      <rPr>
        <sz val="9"/>
        <rFont val="Century"/>
        <family val="1"/>
      </rPr>
      <t xml:space="preserve"> 2 </t>
    </r>
    <r>
      <rPr>
        <sz val="9"/>
        <rFont val="ﾋﾎﾌ"/>
        <family val="3"/>
      </rPr>
      <t>年前に亡くなりました。</t>
    </r>
  </si>
  <si>
    <t>My father has been dead for two years</t>
  </si>
  <si>
    <t>My</t>
  </si>
  <si>
    <t>dead</t>
  </si>
  <si>
    <t>ボブは以前に東京を訪れたことがあります。</t>
  </si>
  <si>
    <t>Bob has visited Tokyo before.</t>
  </si>
  <si>
    <t>Bob</t>
  </si>
  <si>
    <t>visited</t>
  </si>
  <si>
    <r>
      <t>彼女は富士山に登ったことが</t>
    </r>
    <r>
      <rPr>
        <sz val="9"/>
        <rFont val="Century"/>
        <family val="1"/>
      </rPr>
      <t>1</t>
    </r>
    <r>
      <rPr>
        <sz val="9"/>
        <rFont val="ﾋﾎﾌ"/>
        <family val="3"/>
      </rPr>
      <t>度あります。</t>
    </r>
  </si>
  <si>
    <t>She has climbed Mt. Fuji once.</t>
  </si>
  <si>
    <t>私はアメリカに数回行ったことがあります</t>
  </si>
  <si>
    <t>I have been to America several times.</t>
  </si>
  <si>
    <t>several</t>
  </si>
  <si>
    <r>
      <t>私は</t>
    </r>
    <r>
      <rPr>
        <sz val="9"/>
        <rFont val="Century"/>
        <family val="1"/>
      </rPr>
      <t>1</t>
    </r>
    <r>
      <rPr>
        <sz val="9"/>
        <rFont val="ＭＳ Ｐゴシック"/>
        <family val="3"/>
      </rPr>
      <t>度も中国に行ったことがありません。</t>
    </r>
  </si>
  <si>
    <t>I have never been to China.</t>
  </si>
  <si>
    <t>never</t>
  </si>
  <si>
    <t>China</t>
  </si>
  <si>
    <t>ever</t>
  </si>
  <si>
    <t>I have seen him three times.</t>
  </si>
  <si>
    <t>私はちょうど宿題を終えたところです。</t>
  </si>
  <si>
    <t>I have just finished my homework.</t>
  </si>
  <si>
    <t>彼はまだ起きていません。</t>
  </si>
  <si>
    <t>He has not got up yet.</t>
  </si>
  <si>
    <t>あなたはもう手紙を書きましたか。</t>
  </si>
  <si>
    <t>Have you written a letter yet ?</t>
  </si>
  <si>
    <t>彼はアメリカに行ってしまいました。</t>
  </si>
  <si>
    <t>He has gone to America.</t>
  </si>
  <si>
    <t>gone</t>
  </si>
  <si>
    <t>不定詞</t>
  </si>
  <si>
    <t>私はテニスをしたい。</t>
  </si>
  <si>
    <t>I want to play tennis.</t>
  </si>
  <si>
    <t>その赤ちゃんは泣き出しました。</t>
  </si>
  <si>
    <t>The baby began to cry.</t>
  </si>
  <si>
    <t>baby</t>
  </si>
  <si>
    <t>cry</t>
  </si>
  <si>
    <t>彼らは行かないことに決めました。</t>
  </si>
  <si>
    <t>You are too cool !!</t>
  </si>
  <si>
    <t>!!</t>
  </si>
  <si>
    <t>too</t>
  </si>
  <si>
    <t>cool</t>
  </si>
  <si>
    <t>てめえカッコよすぎるよ!! (バット)</t>
  </si>
  <si>
    <t>わが生涯に一片の悔いなし!! (ラオウ(拳王))</t>
  </si>
  <si>
    <t>I have no regrets in my life !!</t>
  </si>
  <si>
    <t>I</t>
  </si>
  <si>
    <t>have</t>
  </si>
  <si>
    <t>no</t>
  </si>
  <si>
    <t>regrets</t>
  </si>
  <si>
    <t>in</t>
  </si>
  <si>
    <t>my</t>
  </si>
  <si>
    <t>life</t>
  </si>
  <si>
    <t>If it gives me such sorrow and suffering, I don't want love !!</t>
  </si>
  <si>
    <t>こんなに悲しいのなら　苦しいのなら・・・　愛などいらぬ!! (聖帝サウザー)</t>
  </si>
  <si>
    <t>if</t>
  </si>
  <si>
    <t>it</t>
  </si>
  <si>
    <t>gives</t>
  </si>
  <si>
    <t>me</t>
  </si>
  <si>
    <t>such</t>
  </si>
  <si>
    <t>sorrow</t>
  </si>
  <si>
    <t>and</t>
  </si>
  <si>
    <t>suffering</t>
  </si>
  <si>
    <t>,</t>
  </si>
  <si>
    <t>don't</t>
  </si>
  <si>
    <t>want</t>
  </si>
  <si>
    <t>love</t>
  </si>
  <si>
    <t>Listen to the voice from the bottom of my heart !!</t>
  </si>
  <si>
    <t>listen</t>
  </si>
  <si>
    <t>from</t>
  </si>
  <si>
    <t>bottom</t>
  </si>
  <si>
    <t>of</t>
  </si>
  <si>
    <t>heart</t>
  </si>
  <si>
    <t>きけ! わが魂の叫びを!! (シュウ)</t>
  </si>
  <si>
    <t>わたしは とうに女をすてたわ (マミヤ)</t>
  </si>
  <si>
    <t>I've already stopped being a woman.</t>
  </si>
  <si>
    <t>I've</t>
  </si>
  <si>
    <t>stopped</t>
  </si>
  <si>
    <t>being</t>
  </si>
  <si>
    <t>woman</t>
  </si>
  <si>
    <t>おらぁ もう腹がへって動けねえぜ (バット)</t>
  </si>
  <si>
    <t>今のケンをだれもとめることはできない! (バット)</t>
  </si>
  <si>
    <t>We are going to die sooner or later.</t>
  </si>
  <si>
    <t>I am so careless.</t>
  </si>
  <si>
    <t>No one can stop Ken now !</t>
  </si>
  <si>
    <t>!</t>
  </si>
  <si>
    <t>I'm hungry and can't move any more.</t>
  </si>
  <si>
    <t>I'm</t>
  </si>
  <si>
    <t>Queen</t>
  </si>
  <si>
    <t>I was born to love you.</t>
  </si>
  <si>
    <t>君を愛するために僕は生まれた (Queen)</t>
  </si>
  <si>
    <t>I</t>
  </si>
  <si>
    <t>born</t>
  </si>
  <si>
    <t>love</t>
  </si>
  <si>
    <t>Harry Nilsson</t>
  </si>
  <si>
    <t>I can't live if living is without you.</t>
  </si>
  <si>
    <t>if</t>
  </si>
  <si>
    <t>living</t>
  </si>
  <si>
    <t>without</t>
  </si>
  <si>
    <t>未来形</t>
  </si>
  <si>
    <t>きみがそのかわいそうな犬の世話をしなければならないでしょう。(國學院高)</t>
  </si>
  <si>
    <t>This bus will take you to the airport.</t>
  </si>
  <si>
    <t>You will have to take care of the poor dog.</t>
  </si>
  <si>
    <t>bus</t>
  </si>
  <si>
    <t>take</t>
  </si>
  <si>
    <t>airport</t>
  </si>
  <si>
    <t>care</t>
  </si>
  <si>
    <t>the</t>
  </si>
  <si>
    <t>poor</t>
  </si>
  <si>
    <t>dog</t>
  </si>
  <si>
    <t>そこを訪れるのは初めてだったのですか。(四天王寺)</t>
  </si>
  <si>
    <t>Was that your first trip there?</t>
  </si>
  <si>
    <t>Was</t>
  </si>
  <si>
    <t xml:space="preserve">that </t>
  </si>
  <si>
    <t>your</t>
  </si>
  <si>
    <t>first</t>
  </si>
  <si>
    <t>trip</t>
  </si>
  <si>
    <t>there</t>
  </si>
  <si>
    <t>もし人生があなたのいないものであれば私は生きていけない (Harry Nilsson)</t>
  </si>
  <si>
    <t>私はおじに会うためにロンドンに行ったことがある。(東明館高)</t>
  </si>
  <si>
    <t>I have been to London to see my uncle.</t>
  </si>
  <si>
    <t>London</t>
  </si>
  <si>
    <t>uncle</t>
  </si>
  <si>
    <t>あなたにまた会えてうれしいです。(常翔学園高)</t>
  </si>
  <si>
    <t>I'm glad to see you again.</t>
  </si>
  <si>
    <t>again</t>
  </si>
  <si>
    <t>私にはすることがたくさんあります。(沖縄県・改)</t>
  </si>
  <si>
    <t>Ken has no house to live in.</t>
  </si>
  <si>
    <t>ケンには住む家がありません。(東北学院高・改)</t>
  </si>
  <si>
    <t>何か熱い飲み物を持ってきてください。(近畿大附高)</t>
  </si>
  <si>
    <t>Bring me something hot to drink.</t>
  </si>
  <si>
    <t>bring</t>
  </si>
  <si>
    <t>something</t>
  </si>
  <si>
    <t>hot</t>
  </si>
  <si>
    <t>ゴダイゴ</t>
  </si>
  <si>
    <t>今夜花火大会があるだろう (Monkey Magic / ゴダイゴ・改)</t>
  </si>
  <si>
    <t>There will be fireworks tonight.</t>
  </si>
  <si>
    <t>there</t>
  </si>
  <si>
    <t>fireworks</t>
  </si>
  <si>
    <t>tonight</t>
  </si>
  <si>
    <t>Every child has a beautiful name.</t>
  </si>
  <si>
    <t>every</t>
  </si>
  <si>
    <t>has</t>
  </si>
  <si>
    <t>beautiful</t>
  </si>
  <si>
    <t>name</t>
  </si>
  <si>
    <t>私は自動車の運転のしかたを習いたい。(開成高・改)</t>
  </si>
  <si>
    <t>I want to learn how to drive a car.</t>
  </si>
  <si>
    <t>I</t>
  </si>
  <si>
    <t>to learn</t>
  </si>
  <si>
    <t>how</t>
  </si>
  <si>
    <t>to</t>
  </si>
  <si>
    <t>drive</t>
  </si>
  <si>
    <t>a</t>
  </si>
  <si>
    <t>car</t>
  </si>
  <si>
    <t>どんな辞書を買えばいいのか教えてくれませんか。(智辯学園高)</t>
  </si>
  <si>
    <t>Would you tell me what dictionary to buy  ?</t>
  </si>
  <si>
    <t>would</t>
  </si>
  <si>
    <t>tell</t>
  </si>
  <si>
    <t>me</t>
  </si>
  <si>
    <t>what</t>
  </si>
  <si>
    <t>dictionary</t>
  </si>
  <si>
    <t>buy</t>
  </si>
  <si>
    <t>毎日新聞を読むことは大切です。(大阪信愛女子高・改)</t>
  </si>
  <si>
    <t>It is important to read a newspaper every day.</t>
  </si>
  <si>
    <t>newspaper</t>
  </si>
  <si>
    <t>私にとってスキーをすることは簡単です。(大妻中野高・改)</t>
  </si>
  <si>
    <t>その本は長すぎて子どもたちには読めません。(立命館高)</t>
  </si>
  <si>
    <t>The book is too long for children to read.</t>
  </si>
  <si>
    <t>children</t>
  </si>
  <si>
    <t>Do you want me to open the window ?</t>
  </si>
  <si>
    <t>window</t>
  </si>
  <si>
    <t>まどを開けましょうか。(関西大倉高・改)</t>
  </si>
  <si>
    <t>John Lennon</t>
  </si>
  <si>
    <t>War is over if you want it.</t>
  </si>
  <si>
    <t>war</t>
  </si>
  <si>
    <t>is</t>
  </si>
  <si>
    <t>over</t>
  </si>
  <si>
    <t>if</t>
  </si>
  <si>
    <t>want</t>
  </si>
  <si>
    <t>it</t>
  </si>
  <si>
    <t>子どもは皆すばらしい名前を持っている (ゴダイゴ・改)</t>
  </si>
  <si>
    <t>あなたが望むのなら、戦争は終わる (Happy Xmas / John Lennon・改)</t>
  </si>
  <si>
    <t>hungry</t>
  </si>
  <si>
    <t>can't</t>
  </si>
  <si>
    <t>move</t>
  </si>
  <si>
    <t>any</t>
  </si>
  <si>
    <t>stop</t>
  </si>
  <si>
    <t>Ken</t>
  </si>
  <si>
    <t>now</t>
  </si>
  <si>
    <t>am</t>
  </si>
  <si>
    <t>careless</t>
  </si>
  <si>
    <t>going</t>
  </si>
  <si>
    <t>die</t>
  </si>
  <si>
    <t>sooner</t>
  </si>
  <si>
    <t>or</t>
  </si>
  <si>
    <t>later</t>
  </si>
  <si>
    <t>オレは おっちょこちょいだな (バット)</t>
  </si>
  <si>
    <t>おれたちはいずれ死ぬ (バット)</t>
  </si>
  <si>
    <t>地獄で待ってるぞ!! (風のヒューイ)</t>
  </si>
  <si>
    <t>I'll see you in hell !!</t>
  </si>
  <si>
    <t>!!</t>
  </si>
  <si>
    <t>I'll</t>
  </si>
  <si>
    <t>in</t>
  </si>
  <si>
    <t>hell</t>
  </si>
  <si>
    <t>おれも男になりたくなったのさ (アイン)</t>
  </si>
  <si>
    <t>I want to be a real man.</t>
  </si>
  <si>
    <t>want</t>
  </si>
  <si>
    <t>real</t>
  </si>
  <si>
    <t>man</t>
  </si>
  <si>
    <t>男はおのれのためにのみ生きず!! (シャチ)</t>
  </si>
  <si>
    <t>A real man does not live just for himself !!</t>
  </si>
  <si>
    <t>does</t>
  </si>
  <si>
    <t>live</t>
  </si>
  <si>
    <t>just</t>
  </si>
  <si>
    <t>himself</t>
  </si>
  <si>
    <t>おまえ 今 ブタだと思ったろう (ギョウコ)</t>
  </si>
  <si>
    <t>You thought I was like a pig, didn't you ?</t>
  </si>
  <si>
    <t>?</t>
  </si>
  <si>
    <t>thought</t>
  </si>
  <si>
    <t>like</t>
  </si>
  <si>
    <t>pig</t>
  </si>
  <si>
    <t>What color is your blood !?</t>
  </si>
  <si>
    <t>!?</t>
  </si>
  <si>
    <t>what</t>
  </si>
  <si>
    <t>color</t>
  </si>
  <si>
    <t>blood</t>
  </si>
  <si>
    <t>てめえらの血は なに色だーっ!! (レイ)</t>
  </si>
  <si>
    <t>They decided not to go.</t>
  </si>
  <si>
    <t>decided</t>
  </si>
  <si>
    <t>.</t>
  </si>
  <si>
    <t>pictures</t>
  </si>
  <si>
    <t>私たちはテニスをしに公園へ行きました。</t>
  </si>
  <si>
    <t>マイク、あれはあなたの自転車ですか。(isではじめる)</t>
  </si>
  <si>
    <r>
      <t>1</t>
    </r>
    <r>
      <rPr>
        <sz val="9"/>
        <rFont val="ﾋﾎﾌ"/>
        <family val="3"/>
      </rPr>
      <t>年は何か月ありますか。</t>
    </r>
  </si>
  <si>
    <t>We went to the park to play tennis.</t>
  </si>
  <si>
    <t>I'm</t>
  </si>
  <si>
    <t>glad</t>
  </si>
  <si>
    <t>それを聞いて残念に思います。</t>
  </si>
  <si>
    <t>for she</t>
  </si>
  <si>
    <t>pale</t>
  </si>
  <si>
    <t>made this</t>
  </si>
  <si>
    <t>morning</t>
  </si>
  <si>
    <t>is as</t>
  </si>
  <si>
    <t>tall</t>
  </si>
  <si>
    <t>Bob</t>
  </si>
  <si>
    <t>which</t>
  </si>
  <si>
    <t>Mary</t>
  </si>
  <si>
    <t>This is the house which Bob and Mary live in.</t>
  </si>
  <si>
    <t>I'm sorry to hear that.</t>
  </si>
  <si>
    <t>sorry</t>
  </si>
  <si>
    <t>hear</t>
  </si>
  <si>
    <t>I have a lot of things to do.</t>
  </si>
  <si>
    <t>私は何か飲む物がほしい。</t>
  </si>
  <si>
    <t>I want something to drink.</t>
  </si>
  <si>
    <t>drink</t>
  </si>
  <si>
    <t>私に何か冷たい飲み物をください。</t>
  </si>
  <si>
    <t>Give me something cold to drink.</t>
  </si>
  <si>
    <t>give</t>
  </si>
  <si>
    <t>泳ぐことは私にとって難しい。</t>
  </si>
  <si>
    <t>To swim is difficult for me.</t>
  </si>
  <si>
    <t>私は彼女に会いにここに来ました。</t>
  </si>
  <si>
    <t>I came here to see her.</t>
  </si>
  <si>
    <t>彼らはそのニュースを聞いて驚きました。</t>
  </si>
  <si>
    <t>They were surprised to hear the news.</t>
  </si>
  <si>
    <t>あなたは何か飲み物がほしいですか。</t>
  </si>
  <si>
    <t>Do you want anything to drink ?</t>
  </si>
  <si>
    <t>It is easy for me to ski.</t>
  </si>
  <si>
    <t>easy</t>
  </si>
  <si>
    <t>そう言ってくれてありがとう。</t>
  </si>
  <si>
    <t>It is kind of you to say so.</t>
  </si>
  <si>
    <t>say</t>
  </si>
  <si>
    <t>彼らは私たちに中に入るように頼みました。</t>
  </si>
  <si>
    <t>They asked us to come in.</t>
  </si>
  <si>
    <t>asked</t>
  </si>
  <si>
    <t>彼は私にトムに電話するように言いました。</t>
  </si>
  <si>
    <t>He told me to call Tom.</t>
  </si>
  <si>
    <t>told</t>
  </si>
  <si>
    <t>call</t>
  </si>
  <si>
    <t>私は彼女にパーティーに参加してもらいたい。</t>
  </si>
  <si>
    <t>I want her to join the party.</t>
  </si>
  <si>
    <t>join</t>
  </si>
  <si>
    <t>I learned how to play tennis</t>
  </si>
  <si>
    <t>learned</t>
  </si>
  <si>
    <t>She was too excited to sleep.</t>
  </si>
  <si>
    <t>excited</t>
  </si>
  <si>
    <t>He was kind enough to help me.</t>
  </si>
  <si>
    <t>動名詞</t>
  </si>
  <si>
    <t>私たちは音楽を聞いて楽しみました。</t>
  </si>
  <si>
    <t>His name is known not only in Japan but also in America.</t>
  </si>
  <si>
    <t>known</t>
  </si>
  <si>
    <t>We enjoyed listening to music.</t>
  </si>
  <si>
    <t>手伝ってくれてありがとう。</t>
  </si>
  <si>
    <t>Thank you for helping me.</t>
  </si>
  <si>
    <t>thank</t>
  </si>
  <si>
    <t>私は以前彼に会ったことを覚えています。</t>
  </si>
  <si>
    <t>I remember seeing him before.</t>
  </si>
  <si>
    <t>remember</t>
  </si>
  <si>
    <t>seeing</t>
  </si>
  <si>
    <t>英語を話すことは私にとって簡単です。</t>
  </si>
  <si>
    <t>Speaking English is easy for me.</t>
  </si>
  <si>
    <t>speaking</t>
  </si>
  <si>
    <t>私の趣味はバイオリンをひくことです。</t>
  </si>
  <si>
    <t>My hobby is playing the violin.</t>
  </si>
  <si>
    <t>hobby</t>
  </si>
  <si>
    <t>violin</t>
  </si>
  <si>
    <t>彼はかさを持たずに外出しました。</t>
  </si>
  <si>
    <t>He went out without taking his umbrella.</t>
  </si>
  <si>
    <t>taking</t>
  </si>
  <si>
    <t>umbrella</t>
  </si>
  <si>
    <t>ジェーンはフランス語を話すのが得意です。</t>
  </si>
  <si>
    <t>Jane is good at speaking French.</t>
  </si>
  <si>
    <t>Jane</t>
  </si>
  <si>
    <t>good</t>
  </si>
  <si>
    <t>French</t>
  </si>
  <si>
    <t>彼は写真を撮ることが好きです。</t>
  </si>
  <si>
    <t>He is fond of taking pictures.</t>
  </si>
  <si>
    <t>fond</t>
  </si>
  <si>
    <t>私は古い硬貨を集めることに興味があります。</t>
  </si>
  <si>
    <t>I am interested in collecting old coins.</t>
  </si>
  <si>
    <t>I</t>
  </si>
  <si>
    <t>in</t>
  </si>
  <si>
    <t>collecting</t>
  </si>
  <si>
    <t>coins</t>
  </si>
  <si>
    <t>分詞</t>
  </si>
  <si>
    <t>あの走っている少女は私の妹です。</t>
  </si>
  <si>
    <t>That running girl is my sister.</t>
  </si>
  <si>
    <t>running</t>
  </si>
  <si>
    <t>girl</t>
  </si>
  <si>
    <t>sister</t>
  </si>
  <si>
    <t>私はピアノをひいている少女を知っています。</t>
  </si>
  <si>
    <t>I know the girl playing the piano.</t>
  </si>
  <si>
    <t>あの泳いでいる少年を見なさい。</t>
  </si>
  <si>
    <t>Look at that swimming boy.</t>
  </si>
  <si>
    <t>look</t>
  </si>
  <si>
    <t>swimming</t>
  </si>
  <si>
    <t>水泳プールにいる少年を見なさい。</t>
  </si>
  <si>
    <t>Look at the boy in the swimming pool.</t>
  </si>
  <si>
    <t>pool</t>
  </si>
  <si>
    <t>彼はアメリカ製の車を持っています。</t>
  </si>
  <si>
    <t>He has a car made in America.</t>
  </si>
  <si>
    <t>made</t>
  </si>
  <si>
    <t>イギリスで話されている言葉は英語です。</t>
  </si>
  <si>
    <t>The language spoken in England is English.</t>
  </si>
  <si>
    <t>language</t>
  </si>
  <si>
    <t>England</t>
  </si>
  <si>
    <t>英語を話しているその少女はカナダ出身です。</t>
  </si>
  <si>
    <t>The girl speaking English is from Canada.</t>
  </si>
  <si>
    <t>Canada</t>
  </si>
  <si>
    <t>関係代名詞</t>
  </si>
  <si>
    <t>私には京都に住んでいるおじがいます。</t>
  </si>
  <si>
    <t>I have an uncle who lives in Kyoto.</t>
  </si>
  <si>
    <t>lives</t>
  </si>
  <si>
    <t>Kyoto</t>
  </si>
  <si>
    <t>窓のそばに立っている男の人は私の先生です。</t>
  </si>
  <si>
    <t>The man who is standing by the window is my teacher.</t>
  </si>
  <si>
    <t>standing</t>
  </si>
  <si>
    <t>window</t>
  </si>
  <si>
    <t>私は上手に英語を話す少年たちを知っています。</t>
  </si>
  <si>
    <t>I know some boys who speak English well.</t>
  </si>
  <si>
    <t>ボプは日本製の車をほしがっています。</t>
  </si>
  <si>
    <t>Bob wants a car which was made in Japan.</t>
  </si>
  <si>
    <t>wants</t>
  </si>
  <si>
    <t>彼女はきのう私を訪ねて来た少女です。</t>
  </si>
  <si>
    <t>She is the girl that visited me yesterday.</t>
  </si>
  <si>
    <t>彼は私が昨夜パーティーで会った男の人です。</t>
  </si>
  <si>
    <t>He is the man whom I saw at the party last night.</t>
  </si>
  <si>
    <t>これは私の母が今朝作ったケーキです。</t>
  </si>
  <si>
    <t>This is a cake which my mother made this morning.</t>
  </si>
  <si>
    <t>cake</t>
  </si>
  <si>
    <t>私はきのう買った本をちょうど読んだところです。</t>
  </si>
  <si>
    <t>I have just read the book that I bought yesterday.</t>
  </si>
  <si>
    <t>bought</t>
  </si>
  <si>
    <t>これはボブとメアリーが住んでいる家です。</t>
  </si>
  <si>
    <t>This is the house which Bob and Mary live in.</t>
  </si>
  <si>
    <t>Mary</t>
  </si>
  <si>
    <t>彼は私が夕食に招待した人です。</t>
  </si>
  <si>
    <t>He is the man I invited to dinner.</t>
  </si>
  <si>
    <t>invited</t>
  </si>
  <si>
    <t>これは私の父が書いた手紙です。</t>
  </si>
  <si>
    <t>This is a letter my father wrote.</t>
  </si>
  <si>
    <t>wrote</t>
  </si>
  <si>
    <t>I know the girl whose father is a doctor.</t>
  </si>
  <si>
    <t>whose</t>
  </si>
  <si>
    <t>doctor</t>
  </si>
  <si>
    <t>The mountain whose top you see from here is Mt. Fuji.</t>
  </si>
  <si>
    <t>top</t>
  </si>
  <si>
    <t>understand</t>
  </si>
  <si>
    <t>says</t>
  </si>
  <si>
    <t>これは私がほしかったものです。</t>
  </si>
  <si>
    <t>.</t>
  </si>
  <si>
    <t>wanted</t>
  </si>
  <si>
    <t>文型</t>
  </si>
  <si>
    <t>彼女の弟は今ロンドンにいます。</t>
  </si>
  <si>
    <t>Her brother is in London now.</t>
  </si>
  <si>
    <t>.</t>
  </si>
  <si>
    <t>London</t>
  </si>
  <si>
    <t>彼女は英語の先生です。</t>
  </si>
  <si>
    <t>She is an English teacher.</t>
  </si>
  <si>
    <t>gave</t>
  </si>
  <si>
    <t>その知らせは彼女を幸せにしました。</t>
  </si>
  <si>
    <t>The news made her happy.</t>
  </si>
  <si>
    <t>happy</t>
  </si>
  <si>
    <r>
      <t>私たちの学校は</t>
    </r>
    <r>
      <rPr>
        <sz val="9"/>
        <rFont val="Century"/>
        <family val="1"/>
      </rPr>
      <t>4</t>
    </r>
    <r>
      <rPr>
        <sz val="9"/>
        <rFont val="ＭＳ Ｐゴシック"/>
        <family val="3"/>
      </rPr>
      <t>月に始まります。</t>
    </r>
  </si>
  <si>
    <t>Our school begins in April.</t>
  </si>
  <si>
    <t>begins</t>
  </si>
  <si>
    <t>April</t>
  </si>
  <si>
    <t>私のおじは私にぺンをくれました。</t>
  </si>
  <si>
    <t>My uncle gave me a pen.</t>
  </si>
  <si>
    <t>pen</t>
  </si>
  <si>
    <t>私はその犬をスヌーピーと名づけました。</t>
  </si>
  <si>
    <t>I named the dog Snoopy.</t>
  </si>
  <si>
    <t>named</t>
  </si>
  <si>
    <t>Snoopy</t>
  </si>
  <si>
    <t>そのプレゼントは彼を喜ばせました。</t>
  </si>
  <si>
    <t>The present made him happy.</t>
  </si>
  <si>
    <t>present</t>
  </si>
  <si>
    <t>間接疑問文</t>
  </si>
  <si>
    <t>彼は私の手紙を読んでくれたかしら。</t>
  </si>
  <si>
    <t>have a</t>
  </si>
  <si>
    <t>lot</t>
  </si>
  <si>
    <t>things</t>
  </si>
  <si>
    <t>I wonder if he read my letter.</t>
  </si>
  <si>
    <t>wonder</t>
  </si>
  <si>
    <t>私はだれがパーティーに来るのか知っていました。</t>
  </si>
  <si>
    <t>I knew who would come to the party.</t>
  </si>
  <si>
    <t>knew</t>
  </si>
  <si>
    <t>今何時か教えてください。</t>
  </si>
  <si>
    <t>Please tell me what time it is.</t>
  </si>
  <si>
    <t>tell</t>
  </si>
  <si>
    <t>付加疑問文</t>
  </si>
  <si>
    <t>あなたは彼がだれだと思いますか。</t>
  </si>
  <si>
    <t>Who do you think he is ?</t>
  </si>
  <si>
    <t>あなたのお父さんは医者ですね。</t>
  </si>
  <si>
    <t>Your father is a doctor, isn't he ?</t>
  </si>
  <si>
    <t>isn't</t>
  </si>
  <si>
    <t>メアリーはテニスがとても上手ですね。</t>
  </si>
  <si>
    <t>Mary plays tennis very well, doesn't she ?</t>
  </si>
  <si>
    <t>doesn't</t>
  </si>
  <si>
    <t>泳ぎに行きましょうか。</t>
  </si>
  <si>
    <t>let's</t>
  </si>
  <si>
    <t>あなたは彼女がどこに住んでいるか知っていますか。</t>
  </si>
  <si>
    <t>Do you know where she lives ?</t>
  </si>
  <si>
    <t>彼はきのう学校に行きませんでしたね。</t>
  </si>
  <si>
    <t>He didn't go to school yesterday, did he ?</t>
  </si>
  <si>
    <t>英語を毎日勉強しなさいね。</t>
  </si>
  <si>
    <t>Study English every day, will you?</t>
  </si>
  <si>
    <t>study</t>
  </si>
  <si>
    <t>前置詞</t>
  </si>
  <si>
    <t>あなたのねこはいすの下にいます。</t>
  </si>
  <si>
    <t>cat</t>
  </si>
  <si>
    <t>under</t>
  </si>
  <si>
    <t>chair</t>
  </si>
  <si>
    <t>私は彼とテニスをします。</t>
  </si>
  <si>
    <t>I play tennis with him.</t>
  </si>
  <si>
    <t>かべに地図がかかっています。</t>
  </si>
  <si>
    <t>map</t>
  </si>
  <si>
    <t>wall</t>
  </si>
  <si>
    <r>
      <t>学校は午前</t>
    </r>
    <r>
      <rPr>
        <sz val="9"/>
        <rFont val="Century"/>
        <family val="1"/>
      </rPr>
      <t>9</t>
    </r>
    <r>
      <rPr>
        <sz val="9"/>
        <rFont val="ＭＳ Ｐゴシック"/>
        <family val="3"/>
      </rPr>
      <t>時に始まります。</t>
    </r>
  </si>
  <si>
    <t>School begins at nine in the morning.</t>
  </si>
  <si>
    <t>nine</t>
  </si>
  <si>
    <t>彼はバスで駅へ行きました。</t>
  </si>
  <si>
    <t>He went to the station by bus.</t>
  </si>
  <si>
    <t>私は家に帰る途中で彼に会いました。</t>
  </si>
  <si>
    <t>I saw him on my way home.</t>
  </si>
  <si>
    <t>.</t>
  </si>
  <si>
    <t>I</t>
  </si>
  <si>
    <t>way</t>
  </si>
  <si>
    <t>彼女は机の上にナイフを置きました。</t>
  </si>
  <si>
    <t>She put a knife on the desk.</t>
  </si>
  <si>
    <t>put</t>
  </si>
  <si>
    <t>knife</t>
  </si>
  <si>
    <t>机の上にあるナイフは彼女のものです。</t>
  </si>
  <si>
    <t>The knife on the desk is hers.</t>
  </si>
  <si>
    <t>その川はその村を通って流れています。</t>
  </si>
  <si>
    <t>The river flows through the village.</t>
  </si>
  <si>
    <t>flows</t>
  </si>
  <si>
    <t>through</t>
  </si>
  <si>
    <t>village</t>
  </si>
  <si>
    <r>
      <t>2</t>
    </r>
    <r>
      <rPr>
        <sz val="9"/>
        <rFont val="ＭＳ Ｐゴシック"/>
        <family val="3"/>
      </rPr>
      <t>時までに仕事を終わらせましょう。</t>
    </r>
  </si>
  <si>
    <t>Let's finish the work by two.</t>
  </si>
  <si>
    <r>
      <t>2</t>
    </r>
    <r>
      <rPr>
        <sz val="9"/>
        <rFont val="ＭＳ Ｐゴシック"/>
        <family val="3"/>
      </rPr>
      <t>時までここにいましょう。</t>
    </r>
  </si>
  <si>
    <t>Let's stay here till two.</t>
  </si>
  <si>
    <t>彼らは雪にもかかわらず出発しました。</t>
  </si>
  <si>
    <t>They left in spite of the snow.</t>
  </si>
  <si>
    <t>left</t>
  </si>
  <si>
    <t>spite</t>
  </si>
  <si>
    <t>snow</t>
  </si>
  <si>
    <t>.</t>
  </si>
  <si>
    <t>?</t>
  </si>
  <si>
    <t>?</t>
  </si>
  <si>
    <t>?</t>
  </si>
  <si>
    <t>.</t>
  </si>
  <si>
    <t>I</t>
  </si>
  <si>
    <t>.</t>
  </si>
  <si>
    <t>.</t>
  </si>
  <si>
    <t>.</t>
  </si>
  <si>
    <t>?</t>
  </si>
  <si>
    <t>Your father is a doctor, isn't he ?</t>
  </si>
  <si>
    <t>doctor</t>
  </si>
  <si>
    <t>Mary plays tennis very well, doesn't she ?</t>
  </si>
  <si>
    <t>He is not as young as he looks.</t>
  </si>
  <si>
    <t>he</t>
  </si>
  <si>
    <t>not</t>
  </si>
  <si>
    <t>as</t>
  </si>
  <si>
    <t>young</t>
  </si>
  <si>
    <t>as he</t>
  </si>
  <si>
    <t>looks</t>
  </si>
  <si>
    <t>It is much hotter today than yesterday.</t>
  </si>
  <si>
    <t>much</t>
  </si>
  <si>
    <t>hotter</t>
  </si>
  <si>
    <t>today</t>
  </si>
  <si>
    <t>than</t>
  </si>
  <si>
    <t>yesterday</t>
  </si>
  <si>
    <t>彼は見かけほど若くはない。（岡山高・改)</t>
  </si>
  <si>
    <t>今日は昨日よりずっと暑い。(土佐塾高・改)</t>
  </si>
  <si>
    <t>Your mother looks younger than she really is.</t>
  </si>
  <si>
    <t>mother</t>
  </si>
  <si>
    <t>looks</t>
  </si>
  <si>
    <t>younger</t>
  </si>
  <si>
    <t>she</t>
  </si>
  <si>
    <t>really</t>
  </si>
  <si>
    <t>is</t>
  </si>
  <si>
    <t>ローマは一日にして成らず。(日本大第三高・改)</t>
  </si>
  <si>
    <t>Rome was not built in a day.</t>
  </si>
  <si>
    <t>Rome</t>
  </si>
  <si>
    <t>was</t>
  </si>
  <si>
    <t>built</t>
  </si>
  <si>
    <t>in</t>
  </si>
  <si>
    <t>a</t>
  </si>
  <si>
    <t>ガラスからビンが作られるのは子供でも知っている。(久留米大附高・改)</t>
  </si>
  <si>
    <t>Even a child knows glass is made into bottles.</t>
  </si>
  <si>
    <t>even</t>
  </si>
  <si>
    <t>child</t>
  </si>
  <si>
    <t>knows</t>
  </si>
  <si>
    <t>glass</t>
  </si>
  <si>
    <t>made</t>
  </si>
  <si>
    <t>into</t>
  </si>
  <si>
    <t>bottles</t>
  </si>
  <si>
    <t>Mary</t>
  </si>
  <si>
    <t>well</t>
  </si>
  <si>
    <t>Let's go swimming, shall we ?</t>
  </si>
  <si>
    <t>swimming</t>
  </si>
  <si>
    <t>yesterday</t>
  </si>
  <si>
    <t>.</t>
  </si>
  <si>
    <t>This is not a book.</t>
  </si>
  <si>
    <t>.</t>
  </si>
  <si>
    <t>Is this a clock, too ?</t>
  </si>
  <si>
    <t>?</t>
  </si>
  <si>
    <t>clock</t>
  </si>
  <si>
    <t>You don't use a pencil.</t>
  </si>
  <si>
    <t>Can you play the guitar ?</t>
  </si>
  <si>
    <t>You can use this camera.</t>
  </si>
  <si>
    <t>You must not run here.</t>
  </si>
  <si>
    <t>He has to get up early.</t>
  </si>
  <si>
    <t>They had to get up early.</t>
  </si>
  <si>
    <t>We will have to stay home.</t>
  </si>
  <si>
    <t>You had better go at once.</t>
  </si>
  <si>
    <t>I</t>
  </si>
  <si>
    <t>?</t>
  </si>
  <si>
    <t>I</t>
  </si>
  <si>
    <t>.</t>
  </si>
  <si>
    <t>I</t>
  </si>
  <si>
    <t>I</t>
  </si>
  <si>
    <t>Do you have a camera ?</t>
  </si>
  <si>
    <r>
      <t>I need a dictionary</t>
    </r>
    <r>
      <rPr>
        <sz val="9"/>
        <rFont val="ＭＳ Ｐ明朝"/>
        <family val="1"/>
      </rPr>
      <t>，</t>
    </r>
    <r>
      <rPr>
        <sz val="9"/>
        <rFont val="Century"/>
        <family val="1"/>
      </rPr>
      <t>and it must be thick.</t>
    </r>
  </si>
  <si>
    <t>I’ll buy a new one.</t>
  </si>
  <si>
    <t>I'll</t>
  </si>
  <si>
    <t>.</t>
  </si>
  <si>
    <t>This book is very interesting.</t>
  </si>
  <si>
    <t>I</t>
  </si>
  <si>
    <t>English</t>
  </si>
  <si>
    <t>.</t>
  </si>
  <si>
    <t>This is a beautiful flower.</t>
  </si>
  <si>
    <t>.</t>
  </si>
  <si>
    <t>I</t>
  </si>
  <si>
    <t>!</t>
  </si>
  <si>
    <t>I</t>
  </si>
  <si>
    <t>.</t>
  </si>
  <si>
    <t>Tom</t>
  </si>
  <si>
    <t>I</t>
  </si>
  <si>
    <t>faster</t>
  </si>
  <si>
    <t>.</t>
  </si>
  <si>
    <t>Tom</t>
  </si>
  <si>
    <t>I</t>
  </si>
  <si>
    <t>Jim</t>
  </si>
  <si>
    <t>Fred</t>
  </si>
  <si>
    <t>?</t>
  </si>
  <si>
    <t>.</t>
  </si>
  <si>
    <t>Is this a cup or a glass ?</t>
  </si>
  <si>
    <t>When do you play tennis?</t>
  </si>
  <si>
    <t>tennis</t>
  </si>
  <si>
    <t>Where does your uncle live?</t>
  </si>
  <si>
    <t>live</t>
  </si>
  <si>
    <t>school</t>
  </si>
  <si>
    <t>want</t>
  </si>
  <si>
    <t>Because I got up late.</t>
  </si>
  <si>
    <t>thing</t>
  </si>
  <si>
    <t>She got up early, and she helped her mother.</t>
  </si>
  <si>
    <t>early</t>
  </si>
  <si>
    <t>You can go to school by bus or by bike.</t>
  </si>
  <si>
    <t>I</t>
  </si>
  <si>
    <t>busy</t>
  </si>
  <si>
    <t>ill</t>
  </si>
  <si>
    <t>rainy</t>
  </si>
  <si>
    <t>The windows were broken yesterday.</t>
  </si>
  <si>
    <t>This is the most interesting book that I have ever read.</t>
  </si>
  <si>
    <t>I can't understand what he says.</t>
  </si>
  <si>
    <t>This is what I have wanted.</t>
  </si>
  <si>
    <t>doctor</t>
  </si>
  <si>
    <t>Mary</t>
  </si>
  <si>
    <t>well</t>
  </si>
  <si>
    <r>
      <t xml:space="preserve">There is </t>
    </r>
    <r>
      <rPr>
        <sz val="9"/>
        <rFont val="ＭＳ Ｐ明朝"/>
        <family val="1"/>
      </rPr>
      <t>構文</t>
    </r>
  </si>
  <si>
    <r>
      <t>机の上に本が</t>
    </r>
    <r>
      <rPr>
        <sz val="9"/>
        <rFont val="Century"/>
        <family val="1"/>
      </rPr>
      <t>(1</t>
    </r>
    <r>
      <rPr>
        <sz val="9"/>
        <rFont val="ＭＳ Ｐゴシック"/>
        <family val="3"/>
      </rPr>
      <t>冊</t>
    </r>
    <r>
      <rPr>
        <sz val="9"/>
        <rFont val="Century"/>
        <family val="1"/>
      </rPr>
      <t>)</t>
    </r>
    <r>
      <rPr>
        <sz val="9"/>
        <rFont val="ＭＳ Ｐゴシック"/>
        <family val="3"/>
      </rPr>
      <t>あります。</t>
    </r>
  </si>
  <si>
    <t>There is a book on the desk.</t>
  </si>
  <si>
    <t>.</t>
  </si>
  <si>
    <t>there</t>
  </si>
  <si>
    <t>is</t>
  </si>
  <si>
    <t>a</t>
  </si>
  <si>
    <t>book</t>
  </si>
  <si>
    <t>on</t>
  </si>
  <si>
    <t>the</t>
  </si>
  <si>
    <t>desk</t>
  </si>
  <si>
    <t>机の上にペンが数本あります。</t>
  </si>
  <si>
    <t>There are some pens on the desk.</t>
  </si>
  <si>
    <t>.</t>
  </si>
  <si>
    <t>are</t>
  </si>
  <si>
    <t>some</t>
  </si>
  <si>
    <t>pens</t>
  </si>
  <si>
    <t>彼の家の近くに公園が３つありました。</t>
  </si>
  <si>
    <t>There were three parks near his house.</t>
  </si>
  <si>
    <t>.</t>
  </si>
  <si>
    <t>were</t>
  </si>
  <si>
    <t>three</t>
  </si>
  <si>
    <t>parks</t>
  </si>
  <si>
    <t>near</t>
  </si>
  <si>
    <t>his</t>
  </si>
  <si>
    <t>house</t>
  </si>
  <si>
    <r>
      <t>公園には少年は</t>
    </r>
    <r>
      <rPr>
        <sz val="9"/>
        <rFont val="Century"/>
        <family val="1"/>
      </rPr>
      <t>1</t>
    </r>
    <r>
      <rPr>
        <sz val="9"/>
        <rFont val="ＭＳ Ｐゴシック"/>
        <family val="3"/>
      </rPr>
      <t>人もいません。</t>
    </r>
  </si>
  <si>
    <t>There are not any boys in the park.</t>
  </si>
  <si>
    <t>not</t>
  </si>
  <si>
    <t>any</t>
  </si>
  <si>
    <t>boys</t>
  </si>
  <si>
    <t>in</t>
  </si>
  <si>
    <t>park</t>
  </si>
  <si>
    <t>vacation</t>
  </si>
  <si>
    <t>spring</t>
  </si>
  <si>
    <t>Tokyo</t>
  </si>
  <si>
    <t>mine</t>
  </si>
  <si>
    <t>a friend</t>
  </si>
  <si>
    <t>visit</t>
  </si>
  <si>
    <t>I'm going to visit a friend of mine in Tokyo for the spring vacation.</t>
  </si>
  <si>
    <t>私は春休みに東京の友人の一人を訪ねるつもりです。(四天王寺・改)</t>
  </si>
  <si>
    <t>day</t>
  </si>
  <si>
    <t>other</t>
  </si>
  <si>
    <t>you the</t>
  </si>
  <si>
    <t>I</t>
  </si>
  <si>
    <t>video</t>
  </si>
  <si>
    <t>the</t>
  </si>
  <si>
    <t>you like</t>
  </si>
  <si>
    <t>do</t>
  </si>
  <si>
    <t>how</t>
  </si>
  <si>
    <t>?</t>
  </si>
  <si>
    <t>How do you like the video I lent you the other day?</t>
  </si>
  <si>
    <t>先日私が貸してあげたビデオはいかがですか。(四天王寺・改)</t>
  </si>
  <si>
    <t>関係代名詞</t>
  </si>
  <si>
    <t>do</t>
  </si>
  <si>
    <t>to</t>
  </si>
  <si>
    <t>you</t>
  </si>
  <si>
    <t>tell</t>
  </si>
  <si>
    <t>teacher</t>
  </si>
  <si>
    <t>the</t>
  </si>
  <si>
    <t>did</t>
  </si>
  <si>
    <t>what</t>
  </si>
  <si>
    <t>?</t>
  </si>
  <si>
    <t>What did the teacher tell you to do?</t>
  </si>
  <si>
    <t>その先生は君にどうしなさいと言ったのですか。(四天王寺・改)</t>
  </si>
  <si>
    <t>不定詞</t>
  </si>
  <si>
    <t>baby</t>
  </si>
  <si>
    <t>sleeping</t>
  </si>
  <si>
    <t>up</t>
  </si>
  <si>
    <t>wake</t>
  </si>
  <si>
    <t>to</t>
  </si>
  <si>
    <t>not</t>
  </si>
  <si>
    <t>careful</t>
  </si>
  <si>
    <t>be</t>
  </si>
  <si>
    <t>.</t>
  </si>
  <si>
    <t>Be cafeful not to wake up the sleeping baby.</t>
  </si>
  <si>
    <t>眠っている赤ん坊を起こさないように気をつけなさい。(四天王寺)◎</t>
  </si>
  <si>
    <t>the computer</t>
  </si>
  <si>
    <t>to use</t>
  </si>
  <si>
    <t>me</t>
  </si>
  <si>
    <t>to show</t>
  </si>
  <si>
    <t>enough</t>
  </si>
  <si>
    <t>kind</t>
  </si>
  <si>
    <t>was</t>
  </si>
  <si>
    <t>he</t>
  </si>
  <si>
    <t>He was kind enough to show me how to use the computer.</t>
  </si>
  <si>
    <t>彼は親切にもコンピュータの使い方を教えてくれた。(四天王寺)</t>
  </si>
  <si>
    <t>Be cafeful no to wake up the sleeping baby.</t>
  </si>
  <si>
    <t>morning</t>
  </si>
  <si>
    <t>in</t>
  </si>
  <si>
    <t>a walk</t>
  </si>
  <si>
    <t>taking</t>
  </si>
  <si>
    <t>as</t>
  </si>
  <si>
    <t>refreshing</t>
  </si>
  <si>
    <t>is as</t>
  </si>
  <si>
    <t>nothing</t>
  </si>
  <si>
    <t>Nohing is as refreshing as taking a walk in the morning.</t>
  </si>
  <si>
    <t>朝早く散歩するほどさわやかなことはない。(四天王寺・改)</t>
  </si>
  <si>
    <t>比較</t>
  </si>
  <si>
    <t>baby</t>
  </si>
  <si>
    <t>sleeping</t>
  </si>
  <si>
    <t>up</t>
  </si>
  <si>
    <t>wake</t>
  </si>
  <si>
    <t>not</t>
  </si>
  <si>
    <t>careful</t>
  </si>
  <si>
    <t>be</t>
  </si>
  <si>
    <t>.</t>
  </si>
  <si>
    <t>Be cafeful no to wake up the sleeping baby.</t>
  </si>
  <si>
    <t>机の上に何冊かの本がありますか。</t>
  </si>
  <si>
    <t>Are there any books on the desk ?</t>
  </si>
  <si>
    <t>?</t>
  </si>
  <si>
    <t>books</t>
  </si>
  <si>
    <t>たまごが数個その中に入っています。</t>
  </si>
  <si>
    <t>There are some eggs in it.</t>
  </si>
  <si>
    <t>.</t>
  </si>
  <si>
    <t>eggs</t>
  </si>
  <si>
    <t>in</t>
  </si>
  <si>
    <t>it</t>
  </si>
  <si>
    <t>この町にはいくつの学校がありますか。</t>
  </si>
  <si>
    <t>How many schools are there in this city ?</t>
  </si>
  <si>
    <t>Welcome to this crazy time !</t>
  </si>
  <si>
    <t>welcome</t>
  </si>
  <si>
    <t>crazy</t>
  </si>
  <si>
    <t>このイカれた時代へようこそ! (TOUGH BOY / TOM★CAT)</t>
  </si>
  <si>
    <t>北斗の拳(世紀末救世主伝説)</t>
  </si>
  <si>
    <t>VAN HALEN</t>
  </si>
  <si>
    <t>I can't stop loving you.</t>
  </si>
  <si>
    <t>I</t>
  </si>
  <si>
    <t>can't</t>
  </si>
  <si>
    <t>stop</t>
  </si>
  <si>
    <t>loving</t>
  </si>
  <si>
    <t>you</t>
  </si>
  <si>
    <t>愛さずにはいられない (VAN HALEN)</t>
  </si>
  <si>
    <t>How about going on a picnic with us ?</t>
  </si>
  <si>
    <t>us</t>
  </si>
  <si>
    <t>Would you mind shutting the window for me ?</t>
  </si>
  <si>
    <t>Don't be afraid of making mistakes.</t>
  </si>
  <si>
    <t>Can you read this English newspaper without using a dictionary ?</t>
  </si>
  <si>
    <t>?</t>
  </si>
  <si>
    <t>how</t>
  </si>
  <si>
    <t>many</t>
  </si>
  <si>
    <t>schools</t>
  </si>
  <si>
    <t>this</t>
  </si>
  <si>
    <t>city</t>
  </si>
  <si>
    <r>
      <t>be</t>
    </r>
    <r>
      <rPr>
        <sz val="9"/>
        <rFont val="ＭＳ Ｐゴシック"/>
        <family val="3"/>
      </rPr>
      <t>動詞</t>
    </r>
  </si>
  <si>
    <t>私は先生ではありません。</t>
  </si>
  <si>
    <t>I am not a teacher.</t>
  </si>
  <si>
    <t>I</t>
  </si>
  <si>
    <t>am</t>
  </si>
  <si>
    <t>teacher</t>
  </si>
  <si>
    <t>これは本ではありません。</t>
  </si>
  <si>
    <t>これも時計ですか。</t>
  </si>
  <si>
    <t>too</t>
  </si>
  <si>
    <t>,</t>
  </si>
  <si>
    <t>Is that your bike, Mike ?</t>
  </si>
  <si>
    <t>?</t>
  </si>
  <si>
    <t>that</t>
  </si>
  <si>
    <t>your</t>
  </si>
  <si>
    <t>bike</t>
  </si>
  <si>
    <t>Mike</t>
  </si>
  <si>
    <t>彼女はビルのお母さんではありません。</t>
  </si>
  <si>
    <t>She is not Bill's mother.</t>
  </si>
  <si>
    <t>.</t>
  </si>
  <si>
    <t>she</t>
  </si>
  <si>
    <t>Bill's</t>
  </si>
  <si>
    <t>mother</t>
  </si>
  <si>
    <t>先週はとても忙しかった。</t>
  </si>
  <si>
    <t>I was very busy last week.</t>
  </si>
  <si>
    <t>.</t>
  </si>
  <si>
    <t>I</t>
  </si>
  <si>
    <t>was</t>
  </si>
  <si>
    <t>very</t>
  </si>
  <si>
    <t>busy</t>
  </si>
  <si>
    <t>last</t>
  </si>
  <si>
    <t>week</t>
  </si>
  <si>
    <t>彼はその時家にいませんでした。</t>
  </si>
  <si>
    <t>He was not at home then.</t>
  </si>
  <si>
    <t>he</t>
  </si>
  <si>
    <t>at</t>
  </si>
  <si>
    <t>home</t>
  </si>
  <si>
    <t>then</t>
  </si>
  <si>
    <t>あなたはきのう大阪にいましたか。</t>
  </si>
  <si>
    <t>Were you in Osaka yesterday ?</t>
  </si>
  <si>
    <t>?</t>
  </si>
  <si>
    <t>you</t>
  </si>
  <si>
    <t>Osaka</t>
  </si>
  <si>
    <t>yesterday</t>
  </si>
  <si>
    <t>私は公園にいました。</t>
  </si>
  <si>
    <t>I was in the park.</t>
  </si>
  <si>
    <t>I</t>
  </si>
  <si>
    <r>
      <t>彼は正直な少年です。</t>
    </r>
    <r>
      <rPr>
        <sz val="9"/>
        <rFont val="Century"/>
        <family val="1"/>
      </rPr>
      <t xml:space="preserve"> </t>
    </r>
  </si>
  <si>
    <t>He is an honest boy.</t>
  </si>
  <si>
    <t>an</t>
  </si>
  <si>
    <t>honest</t>
  </si>
  <si>
    <t>boy</t>
  </si>
  <si>
    <t>明日は晴れるでしょう。</t>
  </si>
  <si>
    <t>It will be fine tomorrow.</t>
  </si>
  <si>
    <t>it</t>
  </si>
  <si>
    <t>will</t>
  </si>
  <si>
    <t>be</t>
  </si>
  <si>
    <t>fine</t>
  </si>
  <si>
    <t>tomorrow</t>
  </si>
  <si>
    <t>私たちは大学生ではありません。</t>
  </si>
  <si>
    <t>We are not college students.</t>
  </si>
  <si>
    <t>we</t>
  </si>
  <si>
    <t>college</t>
  </si>
  <si>
    <t>students</t>
  </si>
  <si>
    <t>一般動詞</t>
  </si>
  <si>
    <t>あなたは部屋で本を読みます。</t>
  </si>
  <si>
    <t>You read a book in your room.</t>
  </si>
  <si>
    <t>.</t>
  </si>
  <si>
    <t>read</t>
  </si>
  <si>
    <t>room</t>
  </si>
  <si>
    <t>あなたはえんぴつを使いません。</t>
  </si>
  <si>
    <t>don't</t>
  </si>
  <si>
    <t>use</t>
  </si>
  <si>
    <t>pencil</t>
  </si>
  <si>
    <t>私も牛乳が好きではありません。</t>
  </si>
  <si>
    <t>I don't like milk, either.</t>
  </si>
  <si>
    <t>.</t>
  </si>
  <si>
    <t>I</t>
  </si>
  <si>
    <t>like</t>
  </si>
  <si>
    <t>milk</t>
  </si>
  <si>
    <t>either</t>
  </si>
  <si>
    <t>あなたは毎日教会へ行きますか。</t>
  </si>
  <si>
    <t>Do you go to church every day ?</t>
  </si>
  <si>
    <t>?</t>
  </si>
  <si>
    <t>do</t>
  </si>
  <si>
    <t>go</t>
  </si>
  <si>
    <t>to</t>
  </si>
  <si>
    <t>church</t>
  </si>
  <si>
    <t>every</t>
  </si>
  <si>
    <t>day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</si>
</sst>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 numFmtId="178" formatCode="yyyymd"/>
    <numFmt numFmtId="179" formatCode="yyyymmdd"/>
  </numFmts>
  <fonts count="14">
    <font>
      <sz val="12"/>
      <name val="ＭＳ Ｐ明朝"/>
      <family val="1"/>
    </font>
    <font>
      <sz val="6"/>
      <name val="ＭＳ Ｐ明朝"/>
      <family val="1"/>
    </font>
    <font>
      <sz val="9"/>
      <name val="Century"/>
      <family val="1"/>
    </font>
    <font>
      <sz val="9"/>
      <name val="ＭＳ Ｐ明朝"/>
      <family val="1"/>
    </font>
    <font>
      <sz val="6"/>
      <name val="ＭＳ Ｐゴシック"/>
      <family val="3"/>
    </font>
    <font>
      <sz val="9"/>
      <name val="ＭＳ Ｐゴシック"/>
      <family val="3"/>
    </font>
    <font>
      <sz val="9"/>
      <name val="ﾋﾎﾌ"/>
      <family val="3"/>
    </font>
    <font>
      <sz val="12"/>
      <name val="Century"/>
      <family val="1"/>
    </font>
    <font>
      <sz val="12"/>
      <name val="ＭＳ Ｐゴシック"/>
      <family val="3"/>
    </font>
    <font>
      <sz val="14"/>
      <name val="ＭＳ Ｐゴシック"/>
      <family val="3"/>
    </font>
    <font>
      <sz val="14"/>
      <name val="ＭＳ Ｐ明朝"/>
      <family val="1"/>
    </font>
    <font>
      <u val="single"/>
      <sz val="9"/>
      <color indexed="12"/>
      <name val="ＭＳ Ｐゴシック"/>
      <family val="3"/>
    </font>
    <font>
      <sz val="11"/>
      <name val="ＭＳ Ｐゴシック"/>
      <family val="0"/>
    </font>
    <font>
      <sz val="8"/>
      <name val="ＭＳ Ｐゴシック"/>
      <family val="3"/>
    </font>
  </fonts>
  <fills count="4">
    <fill>
      <patternFill/>
    </fill>
    <fill>
      <patternFill patternType="gray125"/>
    </fill>
    <fill>
      <patternFill patternType="solid">
        <fgColor indexed="44"/>
        <bgColor indexed="64"/>
      </patternFill>
    </fill>
    <fill>
      <patternFill patternType="solid">
        <fgColor indexed="13"/>
        <bgColor indexed="64"/>
      </patternFill>
    </fill>
  </fills>
  <borders count="3">
    <border>
      <left/>
      <right/>
      <top/>
      <bottom/>
      <diagonal/>
    </border>
    <border>
      <left>
        <color indexed="63"/>
      </left>
      <right>
        <color indexed="63"/>
      </right>
      <top style="hair"/>
      <bottom>
        <color indexed="63"/>
      </bottom>
    </border>
    <border>
      <left>
        <color indexed="63"/>
      </left>
      <right>
        <color indexed="63"/>
      </right>
      <top>
        <color indexed="63"/>
      </top>
      <bottom style="hair"/>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vertical="center"/>
    </xf>
    <xf numFmtId="0" fontId="2" fillId="2" borderId="0" xfId="0" applyFont="1" applyFill="1" applyAlignment="1">
      <alignment horizontal="left" vertical="center"/>
    </xf>
    <xf numFmtId="0" fontId="5" fillId="2" borderId="0" xfId="0" applyFont="1" applyFill="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5"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2" fillId="0" borderId="0" xfId="0" applyFont="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7" fillId="0" borderId="0" xfId="0" applyFont="1" applyAlignment="1">
      <alignment horizontal="right" vertical="center" shrinkToFit="1"/>
    </xf>
    <xf numFmtId="0" fontId="7" fillId="0" borderId="0" xfId="0" applyFont="1" applyAlignment="1">
      <alignment horizontal="left" vertical="center" shrinkToFit="1"/>
    </xf>
    <xf numFmtId="0" fontId="7" fillId="0" borderId="0" xfId="0" applyFont="1" applyAlignment="1">
      <alignment vertical="center" shrinkToFit="1"/>
    </xf>
    <xf numFmtId="0" fontId="7" fillId="0" borderId="0" xfId="0" applyFont="1" applyAlignment="1">
      <alignment horizontal="center" vertical="center" shrinkToFit="1"/>
    </xf>
    <xf numFmtId="0" fontId="8" fillId="0" borderId="0" xfId="0" applyFont="1" applyAlignment="1">
      <alignment horizontal="left" vertical="center"/>
    </xf>
    <xf numFmtId="0" fontId="9" fillId="0" borderId="0" xfId="0" applyFont="1" applyAlignment="1">
      <alignment horizontal="lef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10" fillId="0" borderId="0" xfId="0" applyFont="1" applyAlignment="1">
      <alignment vertical="center" shrinkToFit="1"/>
    </xf>
    <xf numFmtId="0" fontId="10" fillId="0" borderId="0" xfId="0" applyFont="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 xfId="0" applyFont="1" applyBorder="1" applyAlignment="1">
      <alignment horizontal="center" vertical="center" shrinkToFit="1"/>
    </xf>
    <xf numFmtId="0" fontId="0" fillId="3" borderId="0" xfId="0" applyFill="1" applyAlignment="1">
      <alignment vertical="center"/>
    </xf>
    <xf numFmtId="0" fontId="11" fillId="3" borderId="0" xfId="16" applyFill="1" applyAlignment="1">
      <alignment vertical="center"/>
    </xf>
    <xf numFmtId="0" fontId="12" fillId="3" borderId="0" xfId="0" applyFont="1" applyFill="1" applyAlignment="1">
      <alignment vertical="center"/>
    </xf>
    <xf numFmtId="0" fontId="13" fillId="3" borderId="0" xfId="0" applyFont="1" applyFill="1" applyBorder="1" applyAlignment="1">
      <alignment vertical="center"/>
    </xf>
    <xf numFmtId="0" fontId="0" fillId="3" borderId="0" xfId="0" applyFill="1" applyAlignment="1">
      <alignment horizontal="left" vertical="center"/>
    </xf>
    <xf numFmtId="0" fontId="13" fillId="3" borderId="0" xfId="0" applyFont="1" applyFill="1" applyAlignment="1">
      <alignment vertical="center"/>
    </xf>
    <xf numFmtId="0" fontId="5" fillId="3" borderId="0" xfId="0" applyFont="1" applyFill="1" applyBorder="1" applyAlignment="1">
      <alignment horizontal="center" vertical="center"/>
    </xf>
    <xf numFmtId="0" fontId="13" fillId="3" borderId="0" xfId="0" applyFont="1" applyFill="1" applyBorder="1" applyAlignment="1">
      <alignment vertical="center"/>
    </xf>
    <xf numFmtId="0" fontId="5" fillId="3" borderId="0" xfId="0" applyFont="1" applyFill="1" applyAlignment="1">
      <alignment vertical="center"/>
    </xf>
    <xf numFmtId="0" fontId="13" fillId="3" borderId="0" xfId="0" applyFont="1" applyFill="1" applyAlignment="1">
      <alignment horizontal="center" vertical="center"/>
    </xf>
    <xf numFmtId="0" fontId="3" fillId="3"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3" borderId="0" xfId="0" applyFont="1" applyFill="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3"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horizontal="justify" vertical="center"/>
    </xf>
    <xf numFmtId="0" fontId="2" fillId="2" borderId="0" xfId="0" applyFont="1" applyFill="1" applyAlignment="1">
      <alignment horizontal="justify" vertical="center"/>
    </xf>
    <xf numFmtId="0" fontId="5" fillId="2" borderId="0" xfId="0" applyFont="1" applyFill="1" applyBorder="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horizontal="justify" vertical="center"/>
    </xf>
    <xf numFmtId="0" fontId="3" fillId="3" borderId="0" xfId="0" applyFont="1" applyFill="1" applyBorder="1" applyAlignment="1">
      <alignment vertical="center"/>
    </xf>
    <xf numFmtId="0" fontId="2" fillId="3" borderId="0" xfId="0" applyFont="1" applyFill="1" applyAlignment="1">
      <alignment horizontal="left" vertical="center"/>
    </xf>
    <xf numFmtId="0" fontId="5" fillId="2" borderId="0" xfId="0" applyFont="1" applyFill="1" applyBorder="1" applyAlignment="1">
      <alignment horizontal="justify" vertical="center"/>
    </xf>
    <xf numFmtId="0" fontId="2" fillId="2" borderId="0" xfId="0" applyFont="1" applyFill="1" applyBorder="1" applyAlignment="1">
      <alignment horizontal="justify" vertical="center"/>
    </xf>
    <xf numFmtId="0" fontId="3" fillId="2" borderId="0" xfId="0"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horizontal="left" vertical="center"/>
    </xf>
    <xf numFmtId="179" fontId="7" fillId="0" borderId="0" xfId="0" applyNumberFormat="1" applyFont="1" applyAlignment="1">
      <alignment vertical="center" shrinkToFit="1"/>
    </xf>
    <xf numFmtId="16" fontId="2" fillId="3" borderId="0" xfId="0" applyNumberFormat="1" applyFont="1" applyFill="1" applyAlignment="1" quotePrefix="1">
      <alignment vertical="center"/>
    </xf>
    <xf numFmtId="0" fontId="2" fillId="0" borderId="0" xfId="0" applyFont="1" applyAlignment="1">
      <alignment horizontal="right" vertical="center" shrinkToFit="1"/>
    </xf>
    <xf numFmtId="0" fontId="0" fillId="0" borderId="0" xfId="0" applyAlignment="1">
      <alignment horizontal="right" vertical="center" shrinkToFit="1"/>
    </xf>
    <xf numFmtId="0" fontId="5" fillId="0" borderId="0" xfId="0" applyFont="1" applyAlignment="1">
      <alignment vertical="center" shrinkToFit="1"/>
    </xf>
    <xf numFmtId="0" fontId="0" fillId="0" borderId="0" xfId="0" applyAlignment="1">
      <alignment vertical="center" shrinkToFit="1"/>
    </xf>
    <xf numFmtId="179" fontId="10" fillId="0" borderId="0" xfId="0" applyNumberFormat="1" applyFont="1" applyAlignment="1">
      <alignment horizontal="right" vertical="center"/>
    </xf>
    <xf numFmtId="0" fontId="0" fillId="0" borderId="0" xfId="0" applyAlignment="1">
      <alignment horizontal="right" vertical="center"/>
    </xf>
  </cellXfs>
  <cellStyles count="7">
    <cellStyle name="Normal" xfId="0"/>
    <cellStyle name="Percent" xfId="15"/>
    <cellStyle name="Hyperlink" xfId="16"/>
    <cellStyle name="Comma [0]" xfId="17"/>
    <cellStyle name="Comma" xfId="18"/>
    <cellStyle name="Currency [0]" xfId="19"/>
    <cellStyle name="Currency" xfId="20"/>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saki5656.ninpou.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3"/>
  <sheetViews>
    <sheetView tabSelected="1" workbookViewId="0" topLeftCell="A1">
      <selection activeCell="A1" sqref="A1"/>
    </sheetView>
  </sheetViews>
  <sheetFormatPr defaultColWidth="9.00390625" defaultRowHeight="14.25"/>
  <cols>
    <col min="1" max="1" width="1.625" style="25" customWidth="1"/>
    <col min="2" max="16384" width="9.00390625" style="25" customWidth="1"/>
  </cols>
  <sheetData>
    <row r="1" ht="14.25">
      <c r="B1" s="26" t="s">
        <v>995</v>
      </c>
    </row>
    <row r="3" ht="14.25">
      <c r="B3" s="25" t="s">
        <v>996</v>
      </c>
    </row>
    <row r="4" spans="1:20" s="30" customFormat="1" ht="14.25">
      <c r="A4" s="25"/>
      <c r="B4" s="27" t="s">
        <v>1002</v>
      </c>
      <c r="C4" s="27"/>
      <c r="D4" s="27"/>
      <c r="E4" s="27"/>
      <c r="F4" s="28"/>
      <c r="G4" s="25"/>
      <c r="H4" s="29"/>
      <c r="L4" s="28"/>
      <c r="M4" s="31"/>
      <c r="N4" s="32"/>
      <c r="O4" s="32"/>
      <c r="Q4" s="33"/>
      <c r="R4" s="34"/>
      <c r="S4" s="34"/>
      <c r="T4" s="34"/>
    </row>
    <row r="5" spans="1:20" s="30" customFormat="1" ht="14.25">
      <c r="A5" s="25"/>
      <c r="B5" s="27" t="s">
        <v>1003</v>
      </c>
      <c r="C5" s="27"/>
      <c r="D5" s="27"/>
      <c r="E5" s="27"/>
      <c r="F5" s="28"/>
      <c r="G5" s="25"/>
      <c r="H5" s="29"/>
      <c r="L5" s="28"/>
      <c r="M5" s="31"/>
      <c r="N5" s="32"/>
      <c r="O5" s="32"/>
      <c r="Q5" s="33"/>
      <c r="R5" s="34"/>
      <c r="S5" s="34"/>
      <c r="T5" s="34"/>
    </row>
    <row r="6" spans="1:20" s="30" customFormat="1" ht="14.25">
      <c r="A6" s="25"/>
      <c r="B6" s="27" t="s">
        <v>1004</v>
      </c>
      <c r="C6" s="27"/>
      <c r="D6" s="27"/>
      <c r="E6" s="27"/>
      <c r="F6" s="28"/>
      <c r="G6" s="25"/>
      <c r="H6" s="29"/>
      <c r="L6" s="28"/>
      <c r="M6" s="31"/>
      <c r="N6" s="32"/>
      <c r="O6" s="32"/>
      <c r="Q6" s="33"/>
      <c r="R6" s="34"/>
      <c r="S6" s="34"/>
      <c r="T6" s="34"/>
    </row>
    <row r="7" spans="1:20" s="30" customFormat="1" ht="14.25">
      <c r="A7" s="25"/>
      <c r="B7" s="27" t="s">
        <v>997</v>
      </c>
      <c r="C7" s="27"/>
      <c r="D7" s="27"/>
      <c r="E7" s="27"/>
      <c r="F7" s="28"/>
      <c r="G7" s="25"/>
      <c r="H7" s="29"/>
      <c r="L7" s="28"/>
      <c r="M7" s="31"/>
      <c r="N7" s="32"/>
      <c r="O7" s="32"/>
      <c r="Q7" s="33"/>
      <c r="R7" s="34"/>
      <c r="S7" s="34"/>
      <c r="T7" s="34"/>
    </row>
    <row r="8" ht="14.25">
      <c r="B8" s="27" t="s">
        <v>998</v>
      </c>
    </row>
    <row r="9" ht="14.25">
      <c r="B9" s="27" t="s">
        <v>999</v>
      </c>
    </row>
    <row r="10" ht="14.25">
      <c r="B10" s="27"/>
    </row>
    <row r="11" ht="14.25">
      <c r="B11" s="27" t="s">
        <v>1000</v>
      </c>
    </row>
    <row r="12" ht="14.25">
      <c r="B12" s="26" t="s">
        <v>1001</v>
      </c>
    </row>
    <row r="13" s="33" customFormat="1" ht="11.25">
      <c r="B13" s="33" t="s">
        <v>1005</v>
      </c>
    </row>
  </sheetData>
  <hyperlinks>
    <hyperlink ref="B1" r:id="rId1" display="http://masaki5656.ninpou.jp"/>
  </hyperlinks>
  <printOptions/>
  <pageMargins left="0.75" right="0.75" top="1" bottom="1" header="0.512" footer="0.51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CH1000"/>
  <sheetViews>
    <sheetView showZeros="0" workbookViewId="0" topLeftCell="A1">
      <pane xSplit="14400" topLeftCell="BR1" activePane="topLeft" state="split"/>
      <selection pane="topLeft" activeCell="AA107" sqref="AA107"/>
      <selection pane="topRight" activeCell="AB133" sqref="AB133"/>
    </sheetView>
  </sheetViews>
  <sheetFormatPr defaultColWidth="9.00390625" defaultRowHeight="14.25"/>
  <cols>
    <col min="1" max="1" width="3.00390625" style="11" bestFit="1" customWidth="1"/>
    <col min="2" max="2" width="2.00390625" style="12" bestFit="1" customWidth="1"/>
    <col min="3" max="3" width="7.625" style="13" customWidth="1"/>
    <col min="4" max="4" width="2.25390625" style="13" bestFit="1" customWidth="1"/>
    <col min="5" max="5" width="7.625" style="13" customWidth="1"/>
    <col min="6" max="6" width="2.25390625" style="13" bestFit="1" customWidth="1"/>
    <col min="7" max="7" width="7.625" style="13" customWidth="1"/>
    <col min="8" max="8" width="2.25390625" style="13" bestFit="1" customWidth="1"/>
    <col min="9" max="9" width="7.625" style="13" customWidth="1"/>
    <col min="10" max="10" width="2.25390625" style="13" bestFit="1" customWidth="1"/>
    <col min="11" max="11" width="7.625" style="13" customWidth="1"/>
    <col min="12" max="12" width="2.25390625" style="13" bestFit="1" customWidth="1"/>
    <col min="13" max="13" width="7.625" style="13" customWidth="1"/>
    <col min="14" max="14" width="2.25390625" style="13" customWidth="1"/>
    <col min="15" max="15" width="7.625" style="13" customWidth="1"/>
    <col min="16" max="16" width="2.25390625" style="13" customWidth="1"/>
    <col min="17" max="17" width="2.00390625" style="13" bestFit="1" customWidth="1"/>
    <col min="18" max="18" width="4.50390625" style="35" bestFit="1" customWidth="1"/>
    <col min="19" max="19" width="10.50390625" style="40" bestFit="1" customWidth="1"/>
    <col min="20" max="20" width="10.50390625" style="40" customWidth="1"/>
    <col min="21" max="21" width="7.50390625" style="40" customWidth="1"/>
    <col min="22" max="22" width="6.625" style="42" customWidth="1"/>
    <col min="23" max="23" width="6.75390625" style="41" customWidth="1"/>
    <col min="24" max="24" width="31.125" style="41" customWidth="1"/>
    <col min="25" max="26" width="3.625" style="42" customWidth="1"/>
    <col min="27" max="28" width="6.625" style="42" customWidth="1"/>
    <col min="29" max="38" width="6.625" style="39" customWidth="1"/>
    <col min="39" max="39" width="3.75390625" style="39" customWidth="1"/>
    <col min="40" max="40" width="4.25390625" style="39" bestFit="1" customWidth="1"/>
    <col min="41" max="41" width="2.375" style="38" customWidth="1"/>
    <col min="42" max="54" width="2.375" style="39" customWidth="1"/>
    <col min="55" max="69" width="2.375" style="38" customWidth="1"/>
    <col min="70" max="70" width="4.125" style="38" customWidth="1"/>
    <col min="71" max="71" width="7.00390625" style="38" customWidth="1"/>
    <col min="72" max="72" width="5.875" style="38" customWidth="1"/>
    <col min="73" max="73" width="5.125" style="38" customWidth="1"/>
    <col min="74" max="74" width="6.125" style="38" customWidth="1"/>
    <col min="75" max="75" width="5.25390625" style="38" customWidth="1"/>
    <col min="76" max="76" width="4.875" style="38" customWidth="1"/>
    <col min="77" max="77" width="6.125" style="38" customWidth="1"/>
    <col min="78" max="78" width="4.625" style="37" customWidth="1"/>
    <col min="79" max="79" width="4.75390625" style="36" customWidth="1"/>
    <col min="80" max="80" width="5.125" style="36" customWidth="1"/>
    <col min="81" max="81" width="4.75390625" style="36" customWidth="1"/>
    <col min="82" max="82" width="6.125" style="36" customWidth="1"/>
    <col min="83" max="83" width="5.75390625" style="36" customWidth="1"/>
    <col min="84" max="93" width="9.00390625" style="36" customWidth="1"/>
    <col min="94" max="16384" width="9.00390625" style="3" customWidth="1"/>
  </cols>
  <sheetData>
    <row r="1" spans="1:85" ht="17.25">
      <c r="A1" s="16" t="s">
        <v>1115</v>
      </c>
      <c r="O1" s="56">
        <f ca="1">TODAY()</f>
        <v>40163</v>
      </c>
      <c r="V1" s="42">
        <v>1</v>
      </c>
      <c r="W1" s="41">
        <v>2</v>
      </c>
      <c r="X1" s="41">
        <v>3</v>
      </c>
      <c r="Y1" s="41">
        <v>4</v>
      </c>
      <c r="Z1" s="41">
        <v>5</v>
      </c>
      <c r="AA1" s="41">
        <v>6</v>
      </c>
      <c r="AB1" s="41">
        <v>7</v>
      </c>
      <c r="AC1" s="41">
        <v>8</v>
      </c>
      <c r="AD1" s="41">
        <v>9</v>
      </c>
      <c r="AE1" s="41">
        <v>10</v>
      </c>
      <c r="AF1" s="41">
        <v>11</v>
      </c>
      <c r="AG1" s="41">
        <v>12</v>
      </c>
      <c r="AH1" s="41">
        <v>13</v>
      </c>
      <c r="AI1" s="41">
        <v>14</v>
      </c>
      <c r="AJ1" s="41">
        <v>15</v>
      </c>
      <c r="AK1" s="41">
        <v>16</v>
      </c>
      <c r="AL1" s="41">
        <v>17</v>
      </c>
      <c r="AM1" s="41">
        <v>18</v>
      </c>
      <c r="AN1" s="41">
        <v>19</v>
      </c>
      <c r="AO1" s="41">
        <v>20</v>
      </c>
      <c r="AP1" s="41">
        <v>21</v>
      </c>
      <c r="AQ1" s="41">
        <v>22</v>
      </c>
      <c r="AR1" s="41">
        <v>23</v>
      </c>
      <c r="AS1" s="41">
        <v>24</v>
      </c>
      <c r="AT1" s="41">
        <v>25</v>
      </c>
      <c r="AU1" s="41">
        <v>26</v>
      </c>
      <c r="AV1" s="41">
        <v>27</v>
      </c>
      <c r="AW1" s="41">
        <v>28</v>
      </c>
      <c r="AX1" s="41">
        <v>29</v>
      </c>
      <c r="AY1" s="41">
        <v>30</v>
      </c>
      <c r="AZ1" s="41">
        <v>31</v>
      </c>
      <c r="BA1" s="41">
        <v>32</v>
      </c>
      <c r="BB1" s="41">
        <v>33</v>
      </c>
      <c r="BC1" s="41">
        <v>34</v>
      </c>
      <c r="BD1" s="41">
        <v>35</v>
      </c>
      <c r="BE1" s="41">
        <v>36</v>
      </c>
      <c r="BF1" s="41">
        <v>37</v>
      </c>
      <c r="BG1" s="41">
        <v>38</v>
      </c>
      <c r="BH1" s="41">
        <v>39</v>
      </c>
      <c r="BI1" s="41">
        <v>40</v>
      </c>
      <c r="BJ1" s="41">
        <v>41</v>
      </c>
      <c r="BK1" s="41">
        <v>42</v>
      </c>
      <c r="BL1" s="41">
        <v>43</v>
      </c>
      <c r="BM1" s="41">
        <v>44</v>
      </c>
      <c r="BN1" s="41">
        <v>45</v>
      </c>
      <c r="BO1" s="41">
        <v>46</v>
      </c>
      <c r="BP1" s="41">
        <v>47</v>
      </c>
      <c r="BQ1" s="41">
        <v>48</v>
      </c>
      <c r="BR1" s="41">
        <v>49</v>
      </c>
      <c r="BS1" s="41">
        <v>50</v>
      </c>
      <c r="BT1" s="41">
        <v>51</v>
      </c>
      <c r="BU1" s="41">
        <v>52</v>
      </c>
      <c r="BV1" s="41">
        <v>53</v>
      </c>
      <c r="BW1" s="41">
        <v>54</v>
      </c>
      <c r="BX1" s="41">
        <v>55</v>
      </c>
      <c r="BY1" s="41">
        <v>56</v>
      </c>
      <c r="BZ1" s="41">
        <v>57</v>
      </c>
      <c r="CA1" s="41">
        <v>58</v>
      </c>
      <c r="CB1" s="41">
        <v>59</v>
      </c>
      <c r="CC1" s="41">
        <v>60</v>
      </c>
      <c r="CD1" s="41">
        <v>61</v>
      </c>
      <c r="CE1" s="41">
        <v>62</v>
      </c>
      <c r="CF1" s="36">
        <v>63</v>
      </c>
      <c r="CG1" s="36">
        <v>64</v>
      </c>
    </row>
    <row r="2" spans="1:84" ht="12" customHeight="1">
      <c r="A2" s="15"/>
      <c r="B2" s="4" t="s">
        <v>1116</v>
      </c>
      <c r="R2" s="35">
        <f>COUNTA(R25:R1036)</f>
        <v>410</v>
      </c>
      <c r="Y2" s="42">
        <f>MAX(Z3:AA1023)</f>
        <v>13</v>
      </c>
      <c r="Z2" s="42">
        <f>MIN(Z3:AA1023)</f>
        <v>4</v>
      </c>
      <c r="AB2" s="36">
        <v>1</v>
      </c>
      <c r="AC2" s="36">
        <v>2</v>
      </c>
      <c r="AD2" s="36">
        <v>3</v>
      </c>
      <c r="AE2" s="36">
        <v>4</v>
      </c>
      <c r="AF2" s="36">
        <v>5</v>
      </c>
      <c r="AG2" s="36">
        <v>6</v>
      </c>
      <c r="AH2" s="36">
        <v>7</v>
      </c>
      <c r="AI2" s="36">
        <v>8</v>
      </c>
      <c r="AJ2" s="36">
        <v>9</v>
      </c>
      <c r="AK2" s="36">
        <v>10</v>
      </c>
      <c r="AL2" s="36">
        <v>11</v>
      </c>
      <c r="AM2" s="36">
        <v>12</v>
      </c>
      <c r="AN2" s="36">
        <v>13</v>
      </c>
      <c r="AO2" s="37"/>
      <c r="AP2" s="36"/>
      <c r="AQ2" s="36"/>
      <c r="AR2" s="36"/>
      <c r="AS2" s="36"/>
      <c r="AT2" s="36"/>
      <c r="AU2" s="36"/>
      <c r="AV2" s="36"/>
      <c r="AW2" s="36"/>
      <c r="AX2" s="36"/>
      <c r="AY2" s="36"/>
      <c r="AZ2" s="36"/>
      <c r="BA2" s="36"/>
      <c r="BB2" s="36"/>
      <c r="BC2" s="37"/>
      <c r="BD2" s="37"/>
      <c r="BE2" s="37"/>
      <c r="BF2" s="37"/>
      <c r="BG2" s="37"/>
      <c r="BH2" s="37"/>
      <c r="BI2" s="37"/>
      <c r="BJ2" s="37"/>
      <c r="BK2" s="37"/>
      <c r="BL2" s="37"/>
      <c r="BM2" s="37"/>
      <c r="BN2" s="37"/>
      <c r="BO2" s="37"/>
      <c r="BP2" s="37"/>
      <c r="BQ2" s="37"/>
      <c r="BS2" s="38">
        <v>1</v>
      </c>
      <c r="BT2" s="38">
        <v>2</v>
      </c>
      <c r="BU2" s="38">
        <v>3</v>
      </c>
      <c r="BV2" s="38">
        <v>4</v>
      </c>
      <c r="BW2" s="38">
        <v>5</v>
      </c>
      <c r="BX2" s="38">
        <v>6</v>
      </c>
      <c r="BY2" s="38">
        <v>7</v>
      </c>
      <c r="BZ2" s="38">
        <v>8</v>
      </c>
      <c r="CA2" s="38">
        <v>9</v>
      </c>
      <c r="CB2" s="38">
        <v>10</v>
      </c>
      <c r="CC2" s="38">
        <v>11</v>
      </c>
      <c r="CD2" s="38">
        <v>12</v>
      </c>
      <c r="CE2" s="38">
        <v>13</v>
      </c>
      <c r="CF2" s="36">
        <v>14</v>
      </c>
    </row>
    <row r="3" spans="1:85" ht="3.75" customHeight="1">
      <c r="A3" s="15"/>
      <c r="R3" s="35">
        <v>1</v>
      </c>
      <c r="S3" s="55" t="s">
        <v>2000</v>
      </c>
      <c r="V3" s="42">
        <f aca="true" t="shared" si="0" ref="V3:V34">IF(R3=1,RANK(Y3,Y$3:Y$998),"")</f>
        <v>225</v>
      </c>
      <c r="W3" s="53" t="s">
        <v>679</v>
      </c>
      <c r="X3" s="41" t="s">
        <v>680</v>
      </c>
      <c r="Y3" s="42">
        <f aca="true" ca="1" t="shared" si="1" ref="Y3:Y67">IF(R3=0,"",RAND())</f>
        <v>0.4754513654575607</v>
      </c>
      <c r="Z3" s="42">
        <f aca="true" t="shared" si="2" ref="Z3:Z67">COUNTA(AB3:AN3)</f>
        <v>4</v>
      </c>
      <c r="AA3" s="42" t="s">
        <v>1089</v>
      </c>
      <c r="AB3" s="42" t="s">
        <v>681</v>
      </c>
      <c r="AC3" s="39" t="s">
        <v>682</v>
      </c>
      <c r="AD3" s="39" t="s">
        <v>683</v>
      </c>
      <c r="AE3" s="39" t="s">
        <v>684</v>
      </c>
      <c r="AP3" s="39">
        <f aca="true" ca="1" t="shared" si="3" ref="AP3:AP67">IF(AB3=0,"",RAND())</f>
        <v>0.6183923781434202</v>
      </c>
      <c r="AQ3" s="39">
        <f aca="true" ca="1" t="shared" si="4" ref="AQ3:AQ67">IF(AC3=0,"",RAND())</f>
        <v>0.44287274652963626</v>
      </c>
      <c r="AR3" s="39">
        <f aca="true" ca="1" t="shared" si="5" ref="AR3:AR67">IF(AD3=0,"",RAND())</f>
        <v>0.6645706675577396</v>
      </c>
      <c r="AS3" s="39">
        <f aca="true" ca="1" t="shared" si="6" ref="AS3:AS67">IF(AE3=0,"",RAND())</f>
        <v>0.5849106063922354</v>
      </c>
      <c r="BD3" s="38">
        <f aca="true" t="shared" si="7" ref="BD3:BD67">RANK(AP3,$AP3:$BB3)</f>
        <v>2</v>
      </c>
      <c r="BE3" s="38">
        <f aca="true" t="shared" si="8" ref="BE3:BE67">RANK(AQ3,$AP3:$BB3)</f>
        <v>4</v>
      </c>
      <c r="BF3" s="38">
        <f aca="true" t="shared" si="9" ref="BF3:BF67">RANK(AR3,$AP3:$BB3)</f>
        <v>1</v>
      </c>
      <c r="BG3" s="38">
        <f aca="true" t="shared" si="10" ref="BG3:BG67">RANK(AS3,$AP3:$BB3)</f>
        <v>3</v>
      </c>
      <c r="BR3" s="38">
        <v>1</v>
      </c>
      <c r="BS3" s="38" t="str">
        <f>HLOOKUP(BD3,$AB$2:$AN3,$BR3+1)</f>
        <v>are</v>
      </c>
      <c r="BT3" s="38" t="str">
        <f>HLOOKUP(BE3,$AB$2:$AN3,$BR3+1)</f>
        <v>dead</v>
      </c>
      <c r="BU3" s="38" t="str">
        <f>HLOOKUP(BF3,$AB$2:$AN3,$BR3+1)</f>
        <v>you</v>
      </c>
      <c r="BV3" s="38" t="str">
        <f>HLOOKUP(BG3,$AB$2:$AN3,$BR3+1)</f>
        <v>already</v>
      </c>
      <c r="CG3" s="36" t="str">
        <f>S3</f>
        <v>北斗の拳(世紀末救世主伝説)</v>
      </c>
    </row>
    <row r="4" spans="1:85" ht="14.25">
      <c r="A4" s="8">
        <v>1</v>
      </c>
      <c r="B4" s="9" t="s">
        <v>1111</v>
      </c>
      <c r="C4" s="60" t="str">
        <f>VLOOKUP(A4,V$3:W$1027,2,FALSE)</f>
        <v>彼はとても熱心に英語を勉強します。</v>
      </c>
      <c r="D4" s="61"/>
      <c r="E4" s="61"/>
      <c r="F4" s="61"/>
      <c r="G4" s="61"/>
      <c r="H4" s="61"/>
      <c r="I4" s="61"/>
      <c r="J4" s="61"/>
      <c r="K4" s="61"/>
      <c r="L4" s="61"/>
      <c r="M4" s="58" t="str">
        <f>VLOOKUP(A4,V$3:BR$1023,49,FALSE)*100+VLOOKUP(A4,V$3:BR$1023,5,FALSE)&amp;" "&amp;VLOOKUP(A4,V$3:CG$1000,64,FALSE)</f>
        <v>14705 形容詞・副詞</v>
      </c>
      <c r="N4" s="59"/>
      <c r="O4" s="59"/>
      <c r="P4" s="59"/>
      <c r="Q4" s="59"/>
      <c r="R4" s="35">
        <v>1</v>
      </c>
      <c r="S4" s="55" t="s">
        <v>2000</v>
      </c>
      <c r="V4" s="42">
        <f t="shared" si="0"/>
        <v>168</v>
      </c>
      <c r="W4" s="53" t="s">
        <v>1308</v>
      </c>
      <c r="X4" s="41" t="s">
        <v>1304</v>
      </c>
      <c r="Y4" s="42">
        <f ca="1" t="shared" si="1"/>
        <v>0.619187158703892</v>
      </c>
      <c r="Z4" s="42">
        <f t="shared" si="2"/>
        <v>4</v>
      </c>
      <c r="AA4" s="42" t="s">
        <v>1305</v>
      </c>
      <c r="AB4" s="42" t="s">
        <v>681</v>
      </c>
      <c r="AC4" s="39" t="s">
        <v>682</v>
      </c>
      <c r="AD4" s="39" t="s">
        <v>1306</v>
      </c>
      <c r="AE4" s="39" t="s">
        <v>1307</v>
      </c>
      <c r="AP4" s="39">
        <f ca="1" t="shared" si="3"/>
        <v>0.7516946024884479</v>
      </c>
      <c r="AQ4" s="39">
        <f ca="1" t="shared" si="4"/>
        <v>0.6040180390466565</v>
      </c>
      <c r="AR4" s="39">
        <f ca="1" t="shared" si="5"/>
        <v>0.27248847721366865</v>
      </c>
      <c r="AS4" s="39">
        <f ca="1" t="shared" si="6"/>
        <v>0.24045823924269305</v>
      </c>
      <c r="BD4" s="38">
        <f t="shared" si="7"/>
        <v>1</v>
      </c>
      <c r="BE4" s="38">
        <f t="shared" si="8"/>
        <v>2</v>
      </c>
      <c r="BF4" s="38">
        <f t="shared" si="9"/>
        <v>3</v>
      </c>
      <c r="BG4" s="38">
        <f t="shared" si="10"/>
        <v>4</v>
      </c>
      <c r="BR4" s="38">
        <v>2</v>
      </c>
      <c r="BS4" s="38" t="str">
        <f>HLOOKUP(BD4,$AB$2:$AN4,$BR4+1)</f>
        <v>you</v>
      </c>
      <c r="BT4" s="38" t="str">
        <f>HLOOKUP(BE4,$AB$2:$AN4,$BR4+1)</f>
        <v>are</v>
      </c>
      <c r="BU4" s="38" t="str">
        <f>HLOOKUP(BF4,$AB$2:$AN4,$BR4+1)</f>
        <v>too</v>
      </c>
      <c r="BV4" s="38" t="str">
        <f>HLOOKUP(BG4,$AB$2:$AN4,$BR4+1)</f>
        <v>cool</v>
      </c>
      <c r="CG4" s="36" t="str">
        <f aca="true" t="shared" si="11" ref="CG4:CG68">S4</f>
        <v>北斗の拳(世紀末救世主伝説)</v>
      </c>
    </row>
    <row r="5" spans="1:85" ht="15.75">
      <c r="A5" s="14"/>
      <c r="B5" s="14" t="s">
        <v>1112</v>
      </c>
      <c r="C5" s="14" t="str">
        <f>VLOOKUP($A4,$V$3:$CE$1023,BS$1,FALSE)</f>
        <v>studies</v>
      </c>
      <c r="D5" s="14" t="s">
        <v>1110</v>
      </c>
      <c r="E5" s="14" t="str">
        <f>VLOOKUP($A4,$V$3:$CE$1023,BT$1,FALSE)</f>
        <v>very</v>
      </c>
      <c r="F5" s="14" t="s">
        <v>1110</v>
      </c>
      <c r="G5" s="14" t="str">
        <f>VLOOKUP($A4,$V$3:$CE$1023,BU$1,FALSE)</f>
        <v>he</v>
      </c>
      <c r="H5" s="14" t="s">
        <v>1110</v>
      </c>
      <c r="I5" s="14" t="str">
        <f>VLOOKUP($A4,$V$3:$CE$1023,BV$1,FALSE)</f>
        <v>hard</v>
      </c>
      <c r="J5" s="14" t="str">
        <f>IF(VLOOKUP($A4,$V$3:$BR$1023,5,FALSE)=4,")","/")</f>
        <v>/</v>
      </c>
      <c r="K5" s="14" t="str">
        <f>IF(J5=")",VLOOKUP(A4,$V$3:$AA$1023,6,FALSE),VLOOKUP($A4,$V$3:$CE$1023,BW$1,FALSE))</f>
        <v>English</v>
      </c>
      <c r="L5" s="14" t="str">
        <f>IF(VLOOKUP($A4,$V$3:$BR$1023,5,FALSE)=5,")",IF(VLOOKUP($A4,$V$3:$BR$1023,5,FALSE)&gt;=6,"/",""))</f>
        <v>)</v>
      </c>
      <c r="M5" s="14" t="str">
        <f>IF(L5=")",VLOOKUP($A4,V$3:AA$1023,6,FALSE),IF(L5="","",VLOOKUP($A4,$V$3:$CE$1023,BX$1,FALSE)))</f>
        <v>.</v>
      </c>
      <c r="N5" s="14">
        <f>IF(VLOOKUP($A4,$V$3:$BR$1023,5,FALSE)=6,")",IF(VLOOKUP($A4,$V$3:$BR$1023,5,FALSE)&gt;=7,"/",""))</f>
      </c>
      <c r="O5" s="14">
        <f>IF(N5=")",VLOOKUP($A4,V$3:AA$1023,6,FALSE),IF(N5="","",VLOOKUP($A4,$V$3:$CE$1023,BY$1,FALSE)))</f>
      </c>
      <c r="P5" s="14">
        <f>IF(VLOOKUP(A4,V$3:Z$1023,5,FALSE)=7,")",IF(VLOOKUP(A4,V$3:Z$1023,5,FALSE)&gt;7,"/",""))</f>
      </c>
      <c r="Q5" s="13">
        <f>IF(P5=")",VLOOKUP(A4,V$3:AA$1023,6,FALSE),"")</f>
      </c>
      <c r="R5" s="35">
        <v>1</v>
      </c>
      <c r="S5" s="55" t="s">
        <v>2000</v>
      </c>
      <c r="V5" s="42">
        <f t="shared" si="0"/>
        <v>325</v>
      </c>
      <c r="W5" s="53" t="s">
        <v>1309</v>
      </c>
      <c r="X5" s="41" t="s">
        <v>1310</v>
      </c>
      <c r="Y5" s="42">
        <f ca="1" t="shared" si="1"/>
        <v>0.24841263092293886</v>
      </c>
      <c r="Z5" s="42">
        <f t="shared" si="2"/>
        <v>7</v>
      </c>
      <c r="AA5" s="42" t="s">
        <v>1305</v>
      </c>
      <c r="AB5" s="42" t="s">
        <v>1311</v>
      </c>
      <c r="AC5" s="39" t="s">
        <v>1312</v>
      </c>
      <c r="AD5" s="39" t="s">
        <v>1313</v>
      </c>
      <c r="AE5" s="39" t="s">
        <v>1314</v>
      </c>
      <c r="AF5" s="39" t="s">
        <v>1315</v>
      </c>
      <c r="AG5" s="39" t="s">
        <v>1316</v>
      </c>
      <c r="AH5" s="39" t="s">
        <v>1317</v>
      </c>
      <c r="AP5" s="39">
        <f ca="1" t="shared" si="3"/>
        <v>0.926129600646723</v>
      </c>
      <c r="AQ5" s="39">
        <f ca="1" t="shared" si="4"/>
        <v>0.7301349514666393</v>
      </c>
      <c r="AR5" s="39">
        <f ca="1" t="shared" si="5"/>
        <v>0.8666853538647104</v>
      </c>
      <c r="AS5" s="39">
        <f ca="1" t="shared" si="6"/>
        <v>0.08865846681607237</v>
      </c>
      <c r="AT5" s="39">
        <f aca="true" ca="1" t="shared" si="12" ref="AT5:AV7">IF(AF5=0,"",RAND())</f>
        <v>0.9281873053203524</v>
      </c>
      <c r="AU5" s="39">
        <f ca="1" t="shared" si="12"/>
        <v>0.938852551181208</v>
      </c>
      <c r="AV5" s="39">
        <f ca="1" t="shared" si="12"/>
        <v>0.6822321506440447</v>
      </c>
      <c r="BD5" s="38">
        <f t="shared" si="7"/>
        <v>3</v>
      </c>
      <c r="BE5" s="38">
        <f t="shared" si="8"/>
        <v>5</v>
      </c>
      <c r="BF5" s="38">
        <f t="shared" si="9"/>
        <v>4</v>
      </c>
      <c r="BG5" s="38">
        <f t="shared" si="10"/>
        <v>7</v>
      </c>
      <c r="BH5" s="38">
        <f aca="true" t="shared" si="13" ref="BH5:BJ7">RANK(AT5,$AP5:$BB5)</f>
        <v>2</v>
      </c>
      <c r="BI5" s="38">
        <f t="shared" si="13"/>
        <v>1</v>
      </c>
      <c r="BJ5" s="38">
        <f t="shared" si="13"/>
        <v>6</v>
      </c>
      <c r="BR5" s="38">
        <v>3</v>
      </c>
      <c r="BS5" s="38" t="str">
        <f>HLOOKUP(BD5,$AB$2:$AN5,$BR5+1)</f>
        <v>no</v>
      </c>
      <c r="BT5" s="38" t="str">
        <f>HLOOKUP(BE5,$AB$2:$AN5,$BR5+1)</f>
        <v>in</v>
      </c>
      <c r="BU5" s="38" t="str">
        <f>HLOOKUP(BF5,$AB$2:$AN5,$BR5+1)</f>
        <v>regrets</v>
      </c>
      <c r="BV5" s="38" t="str">
        <f>HLOOKUP(BG5,$AB$2:$AN5,$BR5+1)</f>
        <v>life</v>
      </c>
      <c r="BW5" s="38" t="str">
        <f>HLOOKUP(BH5,$AB$2:$AN5,$BR5+1)</f>
        <v>have</v>
      </c>
      <c r="BX5" s="38" t="str">
        <f>HLOOKUP(BI5,$AB$2:$AN5,$BR5+1)</f>
        <v>I</v>
      </c>
      <c r="BY5" s="38" t="str">
        <f>HLOOKUP(BJ5,$AB$2:$AN5,$BR5+1)</f>
        <v>my</v>
      </c>
      <c r="CG5" s="36" t="str">
        <f t="shared" si="11"/>
        <v>北斗の拳(世紀末救世主伝説)</v>
      </c>
    </row>
    <row r="6" spans="1:86" ht="15.75">
      <c r="A6" s="14"/>
      <c r="B6" s="14"/>
      <c r="C6" s="14">
        <f>IF(VLOOKUP($A4,$V$3:$Z$1023,5,FALSE)&gt;=8,VLOOKUP($A4,$V$3:$CE$1023,BZ$1,FALSE),"")</f>
      </c>
      <c r="D6" s="14">
        <f>IF(VLOOKUP($A4,$V$3:$BR$1023,5,FALSE)=8,")",IF(VLOOKUP($A4,$V$3:$BR$1023,5,FALSE)&gt;=9,"/",""))</f>
      </c>
      <c r="E6" s="14">
        <f>IF(VLOOKUP($A4,$V$3:$Z$1023,5,FALSE)&gt;=9,VLOOKUP($A4,$V$3:$CE$1023,CA$1,FALSE),IF(D6=")",VLOOKUP(A4,$V$3:$AA$1023,6,FALSE),""))</f>
      </c>
      <c r="F6" s="14">
        <f>IF(VLOOKUP($A4,$V$3:$BR$1023,5,FALSE)=9,")",IF(VLOOKUP($A4,$V$3:$BR$1023,5,FALSE)&gt;=10,"/",""))</f>
      </c>
      <c r="G6" s="14">
        <f>IF(VLOOKUP($A4,$V$3:$Z$1023,5,FALSE)&gt;=10,VLOOKUP($A4,$V$3:$CE$1023,CB$1,FALSE),IF(F6=")",VLOOKUP(A4,$V$3:$AA$1023,6,FALSE),""))</f>
      </c>
      <c r="H6" s="14">
        <f>IF(VLOOKUP($A4,$V$3:$BR$1023,5,FALSE)=10,")",IF(VLOOKUP($A4,$V$3:$BR$1023,5,FALSE)&gt;=11,"/",""))</f>
      </c>
      <c r="I6" s="14">
        <f>IF(VLOOKUP($A4,$V$3:$Z$1023,5,FALSE)&gt;=11,VLOOKUP($A4,$V$3:$CE$1023,CC$1,FALSE),IF(H6=")",VLOOKUP(A4,$V$3:$AA$1023,6,FALSE),""))</f>
      </c>
      <c r="J6" s="14">
        <f>IF(VLOOKUP($A4,$V$3:$BR$1023,5,FALSE)=11,")",IF(VLOOKUP($A4,$V$3:$BR$1023,5,FALSE)&gt;=12,"/",""))</f>
      </c>
      <c r="K6" s="14">
        <f>IF(VLOOKUP($A4,$V$3:$Z$1023,5,FALSE)&gt;=12,VLOOKUP($A4,$V$3:$CE$1023,CD$1,FALSE),IF(J6=")",VLOOKUP(A4,$V$3:$AA$1023,6,FALSE),""))</f>
      </c>
      <c r="L6" s="14">
        <f>IF(VLOOKUP($A4,$V$3:$BR$1023,5,FALSE)=12,")",IF(VLOOKUP($A4,$V$3:$BR$1023,5,FALSE)&gt;=13,"/",""))</f>
      </c>
      <c r="M6" s="14">
        <f>IF(VLOOKUP($A4,$V$3:$Z$1023,5,FALSE)&gt;=13,VLOOKUP($A4,$V$3:$CE$1023,CE$1,FALSE),IF(L6=")",VLOOKUP(A4,$V$3:$AA$1023,6,FALSE),""))</f>
      </c>
      <c r="N6" s="14">
        <f>IF(VLOOKUP($A4,$V$3:$BR$1023,5,FALSE)=13,")",IF(VLOOKUP($A4,$V$3:$BR$1023,5,FALSE)&gt;=14,"/",""))</f>
      </c>
      <c r="O6" s="14"/>
      <c r="P6" s="14"/>
      <c r="Q6" s="13">
        <f>IF(P6="","",VLOOKUP(A4,V$3:AA$1023,6,FALSE))</f>
      </c>
      <c r="R6" s="35">
        <v>1</v>
      </c>
      <c r="S6" s="55" t="s">
        <v>2000</v>
      </c>
      <c r="V6" s="42">
        <f t="shared" si="0"/>
        <v>67</v>
      </c>
      <c r="W6" s="53" t="s">
        <v>1319</v>
      </c>
      <c r="X6" s="41" t="s">
        <v>1318</v>
      </c>
      <c r="Y6" s="42">
        <f ca="1" t="shared" si="1"/>
        <v>0.8717752941825403</v>
      </c>
      <c r="Z6" s="42">
        <f t="shared" si="2"/>
        <v>13</v>
      </c>
      <c r="AA6" s="42" t="s">
        <v>1305</v>
      </c>
      <c r="AB6" s="42" t="s">
        <v>1320</v>
      </c>
      <c r="AC6" s="39" t="s">
        <v>1321</v>
      </c>
      <c r="AD6" s="39" t="s">
        <v>1322</v>
      </c>
      <c r="AE6" s="39" t="s">
        <v>1323</v>
      </c>
      <c r="AF6" s="39" t="s">
        <v>1324</v>
      </c>
      <c r="AG6" s="39" t="s">
        <v>1325</v>
      </c>
      <c r="AH6" s="39" t="s">
        <v>1326</v>
      </c>
      <c r="AI6" s="39" t="s">
        <v>1327</v>
      </c>
      <c r="AJ6" s="39" t="s">
        <v>1328</v>
      </c>
      <c r="AK6" s="39" t="s">
        <v>1311</v>
      </c>
      <c r="AL6" s="39" t="s">
        <v>1329</v>
      </c>
      <c r="AM6" s="39" t="s">
        <v>1330</v>
      </c>
      <c r="AN6" s="39" t="s">
        <v>1331</v>
      </c>
      <c r="AP6" s="39">
        <f ca="1" t="shared" si="3"/>
        <v>0.2253912758095355</v>
      </c>
      <c r="AQ6" s="39">
        <f ca="1" t="shared" si="4"/>
        <v>0.7790467254481086</v>
      </c>
      <c r="AR6" s="39">
        <f ca="1" t="shared" si="5"/>
        <v>0.22921762587457284</v>
      </c>
      <c r="AS6" s="39">
        <f ca="1" t="shared" si="6"/>
        <v>0.03961043318153035</v>
      </c>
      <c r="AT6" s="39">
        <f ca="1" t="shared" si="12"/>
        <v>0.3576307141798518</v>
      </c>
      <c r="AU6" s="39">
        <f ca="1" t="shared" si="12"/>
        <v>0.5025709603246882</v>
      </c>
      <c r="AV6" s="39">
        <f ca="1" t="shared" si="12"/>
        <v>0.9607283487625788</v>
      </c>
      <c r="AW6" s="39">
        <f aca="true" ca="1" t="shared" si="14" ref="AW6:BB6">IF(AI6=0,"",RAND())</f>
        <v>0.5244401972868191</v>
      </c>
      <c r="AX6" s="39">
        <f ca="1" t="shared" si="14"/>
        <v>0.7385045538505857</v>
      </c>
      <c r="AY6" s="39">
        <f ca="1" t="shared" si="14"/>
        <v>0.06455036660182056</v>
      </c>
      <c r="AZ6" s="39">
        <f ca="1" t="shared" si="14"/>
        <v>0.1604773964797543</v>
      </c>
      <c r="BA6" s="39">
        <f ca="1" t="shared" si="14"/>
        <v>0.25983782766684516</v>
      </c>
      <c r="BB6" s="39">
        <f ca="1" t="shared" si="14"/>
        <v>0.07863251608627575</v>
      </c>
      <c r="BD6" s="38">
        <f t="shared" si="7"/>
        <v>9</v>
      </c>
      <c r="BE6" s="38">
        <f t="shared" si="8"/>
        <v>2</v>
      </c>
      <c r="BF6" s="38">
        <f t="shared" si="9"/>
        <v>8</v>
      </c>
      <c r="BG6" s="38">
        <f t="shared" si="10"/>
        <v>13</v>
      </c>
      <c r="BH6" s="38">
        <f t="shared" si="13"/>
        <v>6</v>
      </c>
      <c r="BI6" s="38">
        <f t="shared" si="13"/>
        <v>5</v>
      </c>
      <c r="BJ6" s="38">
        <f t="shared" si="13"/>
        <v>1</v>
      </c>
      <c r="BK6" s="38">
        <f aca="true" t="shared" si="15" ref="BK6:BP6">RANK(AW6,$AP6:$BB6)</f>
        <v>4</v>
      </c>
      <c r="BL6" s="38">
        <f t="shared" si="15"/>
        <v>3</v>
      </c>
      <c r="BM6" s="38">
        <f t="shared" si="15"/>
        <v>12</v>
      </c>
      <c r="BN6" s="38">
        <f t="shared" si="15"/>
        <v>10</v>
      </c>
      <c r="BO6" s="38">
        <f t="shared" si="15"/>
        <v>7</v>
      </c>
      <c r="BP6" s="38">
        <f t="shared" si="15"/>
        <v>11</v>
      </c>
      <c r="BR6" s="38">
        <v>4</v>
      </c>
      <c r="BS6" s="38" t="str">
        <f>HLOOKUP(BD6,$AB$2:$AN6,$BR6+1)</f>
        <v>,</v>
      </c>
      <c r="BT6" s="38" t="str">
        <f>HLOOKUP(BE6,$AB$2:$AN6,$BR6+1)</f>
        <v>it</v>
      </c>
      <c r="BU6" s="38" t="str">
        <f>HLOOKUP(BF6,$AB$2:$AN6,$BR6+1)</f>
        <v>suffering</v>
      </c>
      <c r="BV6" s="38" t="str">
        <f>HLOOKUP(BG6,$AB$2:$AN6,$BR6+1)</f>
        <v>love</v>
      </c>
      <c r="BW6" s="38" t="str">
        <f>HLOOKUP(BH6,$AB$2:$AN6,$BR6+1)</f>
        <v>sorrow</v>
      </c>
      <c r="BX6" s="38" t="str">
        <f>HLOOKUP(BI6,$AB$2:$AN6,$BR6+1)</f>
        <v>such</v>
      </c>
      <c r="BY6" s="38" t="str">
        <f>HLOOKUP(BJ6,$AB$2:$AN6,$BR6+1)</f>
        <v>if</v>
      </c>
      <c r="BZ6" s="38" t="str">
        <f>HLOOKUP(BK6,$AB$2:$AN6,$BR6+1)</f>
        <v>me</v>
      </c>
      <c r="CA6" s="38" t="str">
        <f>HLOOKUP(BL6,$AB$2:$AN6,$BR6+1)</f>
        <v>gives</v>
      </c>
      <c r="CB6" s="38" t="str">
        <f>HLOOKUP(BM6,$AB$2:$AN6,$BR6+1)</f>
        <v>want</v>
      </c>
      <c r="CC6" s="38" t="str">
        <f>HLOOKUP(BN6,$AB$2:$AN6,$BR6+1)</f>
        <v>I</v>
      </c>
      <c r="CD6" s="38" t="str">
        <f>HLOOKUP(BO6,$AB$2:$AN6,$BR6+1)</f>
        <v>and</v>
      </c>
      <c r="CE6" s="38" t="str">
        <f>HLOOKUP(BP6,$AB$2:$AN6,$BR6+1)</f>
        <v>don't</v>
      </c>
      <c r="CF6" s="38"/>
      <c r="CG6" s="36" t="str">
        <f t="shared" si="11"/>
        <v>北斗の拳(世紀末救世主伝説)</v>
      </c>
      <c r="CH6" s="38"/>
    </row>
    <row r="7" spans="1:86" ht="15.75">
      <c r="A7" s="14"/>
      <c r="B7" s="14"/>
      <c r="C7" s="14"/>
      <c r="D7" s="14"/>
      <c r="E7" s="14"/>
      <c r="F7" s="14"/>
      <c r="G7" s="14"/>
      <c r="H7" s="14"/>
      <c r="I7" s="14"/>
      <c r="J7" s="14"/>
      <c r="K7" s="14"/>
      <c r="L7" s="14"/>
      <c r="M7" s="14"/>
      <c r="N7" s="14"/>
      <c r="O7" s="14"/>
      <c r="P7" s="14"/>
      <c r="Q7" s="14"/>
      <c r="R7" s="35">
        <v>1</v>
      </c>
      <c r="S7" s="55" t="s">
        <v>2000</v>
      </c>
      <c r="V7" s="42">
        <f t="shared" si="0"/>
        <v>44</v>
      </c>
      <c r="W7" s="53" t="s">
        <v>1338</v>
      </c>
      <c r="X7" s="41" t="s">
        <v>1332</v>
      </c>
      <c r="Y7" s="42">
        <f ca="1" t="shared" si="1"/>
        <v>0.9164911667282327</v>
      </c>
      <c r="Z7" s="42">
        <f t="shared" si="2"/>
        <v>9</v>
      </c>
      <c r="AA7" s="42" t="s">
        <v>1305</v>
      </c>
      <c r="AB7" s="42" t="s">
        <v>1333</v>
      </c>
      <c r="AC7" s="39" t="s">
        <v>688</v>
      </c>
      <c r="AD7" s="39" t="s">
        <v>410</v>
      </c>
      <c r="AE7" s="39" t="s">
        <v>1334</v>
      </c>
      <c r="AF7" s="39" t="s">
        <v>703</v>
      </c>
      <c r="AG7" s="39" t="s">
        <v>1335</v>
      </c>
      <c r="AH7" s="39" t="s">
        <v>1336</v>
      </c>
      <c r="AI7" s="39" t="s">
        <v>711</v>
      </c>
      <c r="AJ7" s="39" t="s">
        <v>1337</v>
      </c>
      <c r="AP7" s="39">
        <f ca="1" t="shared" si="3"/>
        <v>0.5024246409301762</v>
      </c>
      <c r="AQ7" s="39">
        <f ca="1" t="shared" si="4"/>
        <v>0.523725575260924</v>
      </c>
      <c r="AR7" s="39">
        <f ca="1" t="shared" si="5"/>
        <v>0.720201637534637</v>
      </c>
      <c r="AS7" s="39">
        <f ca="1" t="shared" si="6"/>
        <v>0.34938306665725793</v>
      </c>
      <c r="AT7" s="39">
        <f ca="1" t="shared" si="12"/>
        <v>0.31160922766949994</v>
      </c>
      <c r="AU7" s="39">
        <f ca="1" t="shared" si="12"/>
        <v>0.5255519421589512</v>
      </c>
      <c r="AV7" s="39">
        <f ca="1" t="shared" si="12"/>
        <v>0.6569509430595355</v>
      </c>
      <c r="AW7" s="39">
        <f ca="1">IF(AI7=0,"",RAND())</f>
        <v>0.12653878769811655</v>
      </c>
      <c r="AX7" s="39">
        <f ca="1">IF(AJ7=0,"",RAND())</f>
        <v>0.9487609832026422</v>
      </c>
      <c r="BD7" s="38">
        <f t="shared" si="7"/>
        <v>6</v>
      </c>
      <c r="BE7" s="38">
        <f t="shared" si="8"/>
        <v>5</v>
      </c>
      <c r="BF7" s="38">
        <f t="shared" si="9"/>
        <v>2</v>
      </c>
      <c r="BG7" s="38">
        <f t="shared" si="10"/>
        <v>7</v>
      </c>
      <c r="BH7" s="38">
        <f t="shared" si="13"/>
        <v>8</v>
      </c>
      <c r="BI7" s="38">
        <f t="shared" si="13"/>
        <v>4</v>
      </c>
      <c r="BJ7" s="38">
        <f t="shared" si="13"/>
        <v>3</v>
      </c>
      <c r="BK7" s="38">
        <f>RANK(AW7,$AP7:$BB7)</f>
        <v>9</v>
      </c>
      <c r="BL7" s="38">
        <f>RANK(AX7,$AP7:$BB7)</f>
        <v>1</v>
      </c>
      <c r="BR7" s="38">
        <v>5</v>
      </c>
      <c r="BS7" s="38" t="str">
        <f>HLOOKUP(BD7,$AB$2:$AN7,$BR7+1)</f>
        <v>bottom</v>
      </c>
      <c r="BT7" s="38" t="str">
        <f>HLOOKUP(BE7,$AB$2:$AN7,$BR7+1)</f>
        <v>the</v>
      </c>
      <c r="BU7" s="38" t="str">
        <f>HLOOKUP(BF7,$AB$2:$AN7,$BR7+1)</f>
        <v>to</v>
      </c>
      <c r="BV7" s="38" t="str">
        <f>HLOOKUP(BG7,$AB$2:$AN7,$BR7+1)</f>
        <v>of</v>
      </c>
      <c r="BW7" s="38" t="str">
        <f>HLOOKUP(BH7,$AB$2:$AN7,$BR7+1)</f>
        <v>my</v>
      </c>
      <c r="BX7" s="38" t="str">
        <f>HLOOKUP(BI7,$AB$2:$AN7,$BR7+1)</f>
        <v>from</v>
      </c>
      <c r="BY7" s="38" t="str">
        <f>HLOOKUP(BJ7,$AB$2:$AN7,$BR7+1)</f>
        <v>the voice</v>
      </c>
      <c r="BZ7" s="38" t="str">
        <f>HLOOKUP(BK7,$AB$2:$AN7,$BR7+1)</f>
        <v>heart</v>
      </c>
      <c r="CA7" s="38" t="str">
        <f>HLOOKUP(BL7,$AB$2:$AN7,$BR7+1)</f>
        <v>listen</v>
      </c>
      <c r="CB7" s="38"/>
      <c r="CC7" s="38"/>
      <c r="CD7" s="38"/>
      <c r="CE7" s="38"/>
      <c r="CF7" s="38"/>
      <c r="CG7" s="36" t="str">
        <f t="shared" si="11"/>
        <v>北斗の拳(世紀末救世主伝説)</v>
      </c>
      <c r="CH7" s="38"/>
    </row>
    <row r="8" spans="1:85" ht="14.25">
      <c r="A8" s="8">
        <v>2</v>
      </c>
      <c r="B8" s="9" t="s">
        <v>1111</v>
      </c>
      <c r="C8" s="60" t="str">
        <f>VLOOKUP(A8,V$3:W$1027,2,FALSE)</f>
        <v>オレは おっちょこちょいだな (バット)</v>
      </c>
      <c r="D8" s="61"/>
      <c r="E8" s="61"/>
      <c r="F8" s="61"/>
      <c r="G8" s="61"/>
      <c r="H8" s="61"/>
      <c r="I8" s="61"/>
      <c r="J8" s="61"/>
      <c r="K8" s="61"/>
      <c r="L8" s="61"/>
      <c r="M8" s="58" t="str">
        <f>VLOOKUP(A8,V$3:BR$1023,49,FALSE)*100+VLOOKUP(A8,V$3:BR$1023,5,FALSE)&amp;" "&amp;VLOOKUP(A8,V$3:CG$1000,64,FALSE)</f>
        <v>904 北斗の拳(世紀末救世主伝説)</v>
      </c>
      <c r="N8" s="59"/>
      <c r="O8" s="59"/>
      <c r="P8" s="59"/>
      <c r="Q8" s="59"/>
      <c r="R8" s="35">
        <v>1</v>
      </c>
      <c r="S8" s="55" t="s">
        <v>2000</v>
      </c>
      <c r="V8" s="42">
        <f t="shared" si="0"/>
        <v>398</v>
      </c>
      <c r="W8" s="53" t="s">
        <v>1339</v>
      </c>
      <c r="X8" s="41" t="s">
        <v>1340</v>
      </c>
      <c r="Y8" s="42">
        <f ca="1" t="shared" si="1"/>
        <v>0.0710754379735441</v>
      </c>
      <c r="Z8" s="42">
        <f t="shared" si="2"/>
        <v>6</v>
      </c>
      <c r="AA8" s="42" t="s">
        <v>1089</v>
      </c>
      <c r="AB8" s="42" t="s">
        <v>1341</v>
      </c>
      <c r="AC8" s="39" t="s">
        <v>683</v>
      </c>
      <c r="AD8" s="39" t="s">
        <v>1342</v>
      </c>
      <c r="AE8" s="39" t="s">
        <v>1343</v>
      </c>
      <c r="AF8" s="39" t="s">
        <v>696</v>
      </c>
      <c r="AG8" s="39" t="s">
        <v>1344</v>
      </c>
      <c r="AP8" s="39">
        <f ca="1" t="shared" si="3"/>
        <v>0.34658606606691045</v>
      </c>
      <c r="AQ8" s="39">
        <f ca="1" t="shared" si="4"/>
        <v>0.03308184312750595</v>
      </c>
      <c r="AR8" s="39">
        <f ca="1" t="shared" si="5"/>
        <v>0.10810835523593404</v>
      </c>
      <c r="AS8" s="39">
        <f ca="1" t="shared" si="6"/>
        <v>0.9409566499405424</v>
      </c>
      <c r="AT8" s="39">
        <f aca="true" ca="1" t="shared" si="16" ref="AT8:AU10">IF(AF8=0,"",RAND())</f>
        <v>0.943483772108201</v>
      </c>
      <c r="AU8" s="39">
        <f ca="1" t="shared" si="16"/>
        <v>0.16545287464204073</v>
      </c>
      <c r="BD8" s="38">
        <f t="shared" si="7"/>
        <v>3</v>
      </c>
      <c r="BE8" s="38">
        <f t="shared" si="8"/>
        <v>6</v>
      </c>
      <c r="BF8" s="38">
        <f t="shared" si="9"/>
        <v>5</v>
      </c>
      <c r="BG8" s="38">
        <f t="shared" si="10"/>
        <v>2</v>
      </c>
      <c r="BH8" s="38">
        <f aca="true" t="shared" si="17" ref="BH8:BI10">RANK(AT8,$AP8:$BB8)</f>
        <v>1</v>
      </c>
      <c r="BI8" s="38">
        <f t="shared" si="17"/>
        <v>4</v>
      </c>
      <c r="BR8" s="38">
        <v>6</v>
      </c>
      <c r="BS8" s="38" t="str">
        <f>HLOOKUP(BD8,$AB$2:$AN8,$BR8+1)</f>
        <v>stopped</v>
      </c>
      <c r="BT8" s="38" t="str">
        <f>HLOOKUP(BE8,$AB$2:$AN8,$BR8+1)</f>
        <v>woman</v>
      </c>
      <c r="BU8" s="38" t="str">
        <f>HLOOKUP(BF8,$AB$2:$AN8,$BR8+1)</f>
        <v>a</v>
      </c>
      <c r="BV8" s="38" t="str">
        <f>HLOOKUP(BG8,$AB$2:$AN8,$BR8+1)</f>
        <v>already</v>
      </c>
      <c r="BW8" s="38" t="str">
        <f>HLOOKUP(BH8,$AB$2:$AN8,$BR8+1)</f>
        <v>I've</v>
      </c>
      <c r="BX8" s="38" t="str">
        <f>HLOOKUP(BI8,$AB$2:$AN8,$BR8+1)</f>
        <v>being</v>
      </c>
      <c r="BZ8" s="38"/>
      <c r="CA8" s="38"/>
      <c r="CB8" s="38"/>
      <c r="CC8" s="38"/>
      <c r="CD8" s="38"/>
      <c r="CE8" s="38"/>
      <c r="CF8" s="38"/>
      <c r="CG8" s="36" t="str">
        <f t="shared" si="11"/>
        <v>北斗の拳(世紀末救世主伝説)</v>
      </c>
    </row>
    <row r="9" spans="1:85" ht="15.75">
      <c r="A9" s="14"/>
      <c r="B9" s="14" t="s">
        <v>1112</v>
      </c>
      <c r="C9" s="14" t="str">
        <f>VLOOKUP($A8,$V$3:$CE$1023,BS$1,FALSE)</f>
        <v>I</v>
      </c>
      <c r="D9" s="14" t="s">
        <v>1110</v>
      </c>
      <c r="E9" s="14" t="str">
        <f>VLOOKUP($A8,$V$3:$CE$1023,BT$1,FALSE)</f>
        <v>careless</v>
      </c>
      <c r="F9" s="14" t="s">
        <v>1110</v>
      </c>
      <c r="G9" s="14" t="str">
        <f>VLOOKUP($A8,$V$3:$CE$1023,BU$1,FALSE)</f>
        <v>so</v>
      </c>
      <c r="H9" s="14" t="s">
        <v>1110</v>
      </c>
      <c r="I9" s="14" t="str">
        <f>VLOOKUP($A8,$V$3:$CE$1023,BV$1,FALSE)</f>
        <v>am</v>
      </c>
      <c r="J9" s="14" t="str">
        <f>IF(VLOOKUP($A8,$V$3:$BR$1023,5,FALSE)=4,")","/")</f>
        <v>)</v>
      </c>
      <c r="K9" s="14" t="str">
        <f>IF(J9=")",VLOOKUP(A8,$V$3:$AA$1023,6,FALSE),VLOOKUP($A8,$V$3:$CE$1023,BW$1,FALSE))</f>
        <v>.</v>
      </c>
      <c r="L9" s="14">
        <f>IF(VLOOKUP($A8,$V$3:$BR$1023,5,FALSE)=5,")",IF(VLOOKUP($A8,$V$3:$BR$1023,5,FALSE)&gt;=6,"/",""))</f>
      </c>
      <c r="M9" s="14">
        <f>IF(L9=")",VLOOKUP($A8,V$3:AA$1023,6,FALSE),IF(L9="","",VLOOKUP($A8,$V$3:$CE$1023,BX$1,FALSE)))</f>
      </c>
      <c r="N9" s="14">
        <f>IF(VLOOKUP($A8,$V$3:$BR$1023,5,FALSE)=6,")",IF(VLOOKUP($A8,$V$3:$BR$1023,5,FALSE)&gt;=7,"/",""))</f>
      </c>
      <c r="O9" s="14">
        <f>IF(N9=")",VLOOKUP($A8,V$3:AA$1023,6,FALSE),IF(N9="","",VLOOKUP($A8,$V$3:$CE$1023,BY$1,FALSE)))</f>
      </c>
      <c r="P9" s="14">
        <f>IF(VLOOKUP(A8,V$3:Z$1023,5,FALSE)=7,")",IF(VLOOKUP(A8,V$3:Z$1023,5,FALSE)&gt;7,"/",""))</f>
      </c>
      <c r="Q9" s="13">
        <f>IF(P9=")",VLOOKUP(A8,V$3:AA$1023,6,FALSE),"")</f>
      </c>
      <c r="R9" s="35">
        <v>1</v>
      </c>
      <c r="S9" s="55" t="s">
        <v>2000</v>
      </c>
      <c r="V9" s="42">
        <f t="shared" si="0"/>
        <v>328</v>
      </c>
      <c r="W9" s="53" t="s">
        <v>1345</v>
      </c>
      <c r="X9" s="41" t="s">
        <v>1351</v>
      </c>
      <c r="Y9" s="42">
        <f ca="1" t="shared" si="1"/>
        <v>0.24320333817658407</v>
      </c>
      <c r="Z9" s="42">
        <f t="shared" si="2"/>
        <v>7</v>
      </c>
      <c r="AA9" s="42" t="s">
        <v>1089</v>
      </c>
      <c r="AB9" s="42" t="s">
        <v>1352</v>
      </c>
      <c r="AC9" s="39" t="s">
        <v>1447</v>
      </c>
      <c r="AD9" s="39" t="s">
        <v>1114</v>
      </c>
      <c r="AE9" s="39" t="s">
        <v>1448</v>
      </c>
      <c r="AF9" s="39" t="s">
        <v>1449</v>
      </c>
      <c r="AG9" s="39" t="s">
        <v>1450</v>
      </c>
      <c r="AH9" s="39" t="s">
        <v>867</v>
      </c>
      <c r="AP9" s="39">
        <f ca="1" t="shared" si="3"/>
        <v>0.928470473243455</v>
      </c>
      <c r="AQ9" s="39">
        <f ca="1" t="shared" si="4"/>
        <v>0.7198447239715229</v>
      </c>
      <c r="AR9" s="39">
        <f ca="1" t="shared" si="5"/>
        <v>0.8063611243262221</v>
      </c>
      <c r="AS9" s="39">
        <f ca="1" t="shared" si="6"/>
        <v>0.9598530845609656</v>
      </c>
      <c r="AT9" s="39">
        <f ca="1" t="shared" si="16"/>
        <v>0.48392900782714143</v>
      </c>
      <c r="AU9" s="39">
        <f ca="1" t="shared" si="16"/>
        <v>0.8781128703560137</v>
      </c>
      <c r="AV9" s="39">
        <f ca="1">IF(AH9=0,"",RAND())</f>
        <v>0.1578267664106292</v>
      </c>
      <c r="BD9" s="38">
        <f t="shared" si="7"/>
        <v>2</v>
      </c>
      <c r="BE9" s="38">
        <f t="shared" si="8"/>
        <v>5</v>
      </c>
      <c r="BF9" s="38">
        <f t="shared" si="9"/>
        <v>4</v>
      </c>
      <c r="BG9" s="38">
        <f t="shared" si="10"/>
        <v>1</v>
      </c>
      <c r="BH9" s="38">
        <f t="shared" si="17"/>
        <v>6</v>
      </c>
      <c r="BI9" s="38">
        <f t="shared" si="17"/>
        <v>3</v>
      </c>
      <c r="BJ9" s="38">
        <f>RANK(AV9,$AP9:$BB9)</f>
        <v>7</v>
      </c>
      <c r="BR9" s="38">
        <v>7</v>
      </c>
      <c r="BS9" s="38" t="str">
        <f>HLOOKUP(BD9,$AB$2:$AN9,$BR9+1)</f>
        <v>hungry</v>
      </c>
      <c r="BT9" s="38" t="str">
        <f>HLOOKUP(BE9,$AB$2:$AN9,$BR9+1)</f>
        <v>move</v>
      </c>
      <c r="BU9" s="38" t="str">
        <f>HLOOKUP(BF9,$AB$2:$AN9,$BR9+1)</f>
        <v>can't</v>
      </c>
      <c r="BV9" s="38" t="str">
        <f>HLOOKUP(BG9,$AB$2:$AN9,$BR9+1)</f>
        <v>I'm</v>
      </c>
      <c r="BW9" s="38" t="str">
        <f>HLOOKUP(BH9,$AB$2:$AN9,$BR9+1)</f>
        <v>any</v>
      </c>
      <c r="BX9" s="38" t="str">
        <f>HLOOKUP(BI9,$AB$2:$AN9,$BR9+1)</f>
        <v>and</v>
      </c>
      <c r="BY9" s="38" t="str">
        <f>HLOOKUP(BJ9,$AB$2:$AN9,$BR9+1)</f>
        <v>more</v>
      </c>
      <c r="BZ9" s="38"/>
      <c r="CA9" s="38"/>
      <c r="CB9" s="38"/>
      <c r="CC9" s="38"/>
      <c r="CD9" s="38"/>
      <c r="CE9" s="38"/>
      <c r="CF9" s="38"/>
      <c r="CG9" s="36" t="str">
        <f t="shared" si="11"/>
        <v>北斗の拳(世紀末救世主伝説)</v>
      </c>
    </row>
    <row r="10" spans="1:85" ht="15.75">
      <c r="A10" s="14"/>
      <c r="B10" s="14"/>
      <c r="C10" s="14">
        <f>IF(VLOOKUP($A8,$V$3:$Z$1023,5,FALSE)&gt;=8,VLOOKUP($A8,$V$3:$CE$1023,BZ$1,FALSE),"")</f>
      </c>
      <c r="D10" s="14">
        <f>IF(VLOOKUP($A8,$V$3:$BR$1023,5,FALSE)=8,")",IF(VLOOKUP($A8,$V$3:$BR$1023,5,FALSE)&gt;=9,"/",""))</f>
      </c>
      <c r="E10" s="14">
        <f>IF(VLOOKUP($A8,$V$3:$Z$1023,5,FALSE)&gt;=9,VLOOKUP($A8,$V$3:$CE$1023,CA$1,FALSE),IF(D10=")",VLOOKUP(A8,$V$3:$AA$1023,6,FALSE),""))</f>
      </c>
      <c r="F10" s="14">
        <f>IF(VLOOKUP($A8,$V$3:$BR$1023,5,FALSE)=9,")",IF(VLOOKUP($A8,$V$3:$BR$1023,5,FALSE)&gt;=10,"/",""))</f>
      </c>
      <c r="G10" s="14">
        <f>IF(VLOOKUP($A8,$V$3:$Z$1023,5,FALSE)&gt;=10,VLOOKUP($A8,$V$3:$CE$1023,CB$1,FALSE),IF(F10=")",VLOOKUP(A8,$V$3:$AA$1023,6,FALSE),""))</f>
      </c>
      <c r="H10" s="14">
        <f>IF(VLOOKUP($A8,$V$3:$BR$1023,5,FALSE)=10,")",IF(VLOOKUP($A8,$V$3:$BR$1023,5,FALSE)&gt;=11,"/",""))</f>
      </c>
      <c r="I10" s="14">
        <f>IF(VLOOKUP($A8,$V$3:$Z$1023,5,FALSE)&gt;=11,VLOOKUP($A8,$V$3:$CE$1023,CC$1,FALSE),IF(H10=")",VLOOKUP(A8,$V$3:$AA$1023,6,FALSE),""))</f>
      </c>
      <c r="J10" s="14">
        <f>IF(VLOOKUP($A8,$V$3:$BR$1023,5,FALSE)=11,")",IF(VLOOKUP($A8,$V$3:$BR$1023,5,FALSE)&gt;=12,"/",""))</f>
      </c>
      <c r="K10" s="14">
        <f>IF(VLOOKUP($A8,$V$3:$Z$1023,5,FALSE)&gt;=12,VLOOKUP($A8,$V$3:$CE$1023,CD$1,FALSE),IF(J10=")",VLOOKUP(A8,$V$3:$AA$1023,6,FALSE),""))</f>
      </c>
      <c r="L10" s="14">
        <f>IF(VLOOKUP($A8,$V$3:$BR$1023,5,FALSE)=12,")",IF(VLOOKUP($A8,$V$3:$BR$1023,5,FALSE)&gt;=13,"/",""))</f>
      </c>
      <c r="M10" s="14">
        <f>IF(VLOOKUP($A8,$V$3:$Z$1023,5,FALSE)&gt;=13,VLOOKUP($A8,$V$3:$CE$1023,CE$1,FALSE),IF(L10=")",VLOOKUP(A8,$V$3:$AA$1023,6,FALSE),""))</f>
      </c>
      <c r="N10" s="14">
        <f>IF(VLOOKUP($A8,$V$3:$BR$1023,5,FALSE)=13,")",IF(VLOOKUP($A8,$V$3:$BR$1023,5,FALSE)&gt;=14,"/",""))</f>
      </c>
      <c r="O10" s="14"/>
      <c r="P10" s="14"/>
      <c r="Q10" s="13">
        <f>IF(P10="","",VLOOKUP(A8,V$3:AA$1023,6,FALSE))</f>
      </c>
      <c r="R10" s="35">
        <v>1</v>
      </c>
      <c r="S10" s="55" t="s">
        <v>2000</v>
      </c>
      <c r="V10" s="42">
        <f t="shared" si="0"/>
        <v>132</v>
      </c>
      <c r="W10" s="53" t="s">
        <v>1346</v>
      </c>
      <c r="X10" s="41" t="s">
        <v>1349</v>
      </c>
      <c r="Y10" s="42">
        <f ca="1" t="shared" si="1"/>
        <v>0.7113112322321695</v>
      </c>
      <c r="Z10" s="42">
        <f t="shared" si="2"/>
        <v>6</v>
      </c>
      <c r="AA10" s="42" t="s">
        <v>1350</v>
      </c>
      <c r="AB10" s="42" t="s">
        <v>715</v>
      </c>
      <c r="AC10" s="39" t="s">
        <v>716</v>
      </c>
      <c r="AD10" s="39" t="s">
        <v>769</v>
      </c>
      <c r="AE10" s="39" t="s">
        <v>1451</v>
      </c>
      <c r="AF10" s="39" t="s">
        <v>1452</v>
      </c>
      <c r="AG10" s="39" t="s">
        <v>1453</v>
      </c>
      <c r="AP10" s="39">
        <f ca="1" t="shared" si="3"/>
        <v>0.5714165717160795</v>
      </c>
      <c r="AQ10" s="39">
        <f ca="1" t="shared" si="4"/>
        <v>0.0934778236168996</v>
      </c>
      <c r="AR10" s="39">
        <f ca="1" t="shared" si="5"/>
        <v>0.25703274157099515</v>
      </c>
      <c r="AS10" s="39">
        <f ca="1" t="shared" si="6"/>
        <v>0.7467019742970895</v>
      </c>
      <c r="AT10" s="39">
        <f ca="1" t="shared" si="16"/>
        <v>0.5298819687433591</v>
      </c>
      <c r="AU10" s="39">
        <f ca="1" t="shared" si="16"/>
        <v>0.1821420285300448</v>
      </c>
      <c r="BD10" s="38">
        <f t="shared" si="7"/>
        <v>2</v>
      </c>
      <c r="BE10" s="38">
        <f t="shared" si="8"/>
        <v>6</v>
      </c>
      <c r="BF10" s="38">
        <f t="shared" si="9"/>
        <v>4</v>
      </c>
      <c r="BG10" s="38">
        <f t="shared" si="10"/>
        <v>1</v>
      </c>
      <c r="BH10" s="38">
        <f t="shared" si="17"/>
        <v>3</v>
      </c>
      <c r="BI10" s="38">
        <f t="shared" si="17"/>
        <v>5</v>
      </c>
      <c r="BR10" s="38">
        <v>8</v>
      </c>
      <c r="BS10" s="38" t="str">
        <f>HLOOKUP(BD10,$AB$2:$AN10,$BR10+1)</f>
        <v>one</v>
      </c>
      <c r="BT10" s="38" t="str">
        <f>HLOOKUP(BE10,$AB$2:$AN10,$BR10+1)</f>
        <v>now</v>
      </c>
      <c r="BU10" s="38" t="str">
        <f>HLOOKUP(BF10,$AB$2:$AN10,$BR10+1)</f>
        <v>stop</v>
      </c>
      <c r="BV10" s="38" t="str">
        <f>HLOOKUP(BG10,$AB$2:$AN10,$BR10+1)</f>
        <v>no</v>
      </c>
      <c r="BW10" s="38" t="str">
        <f>HLOOKUP(BH10,$AB$2:$AN10,$BR10+1)</f>
        <v>can</v>
      </c>
      <c r="BX10" s="38" t="str">
        <f>HLOOKUP(BI10,$AB$2:$AN10,$BR10+1)</f>
        <v>Ken</v>
      </c>
      <c r="BZ10" s="38"/>
      <c r="CA10" s="38"/>
      <c r="CB10" s="38"/>
      <c r="CC10" s="38"/>
      <c r="CD10" s="38"/>
      <c r="CE10" s="38"/>
      <c r="CF10" s="38"/>
      <c r="CG10" s="36" t="str">
        <f t="shared" si="11"/>
        <v>北斗の拳(世紀末救世主伝説)</v>
      </c>
    </row>
    <row r="11" spans="1:85" ht="15.75">
      <c r="A11" s="14"/>
      <c r="B11" s="14"/>
      <c r="C11" s="14"/>
      <c r="D11" s="14"/>
      <c r="E11" s="14"/>
      <c r="F11" s="14"/>
      <c r="G11" s="14"/>
      <c r="H11" s="14"/>
      <c r="I11" s="14"/>
      <c r="J11" s="14"/>
      <c r="K11" s="14"/>
      <c r="L11" s="14"/>
      <c r="M11" s="14"/>
      <c r="N11" s="14"/>
      <c r="O11" s="14"/>
      <c r="P11" s="14"/>
      <c r="Q11" s="14"/>
      <c r="R11" s="35">
        <v>1</v>
      </c>
      <c r="S11" s="55" t="s">
        <v>2000</v>
      </c>
      <c r="V11" s="42">
        <f t="shared" si="0"/>
        <v>2</v>
      </c>
      <c r="W11" s="53" t="s">
        <v>1461</v>
      </c>
      <c r="X11" s="41" t="s">
        <v>1348</v>
      </c>
      <c r="Y11" s="42">
        <f ca="1" t="shared" si="1"/>
        <v>0.9989387521368691</v>
      </c>
      <c r="Z11" s="42">
        <f t="shared" si="2"/>
        <v>4</v>
      </c>
      <c r="AA11" s="42" t="s">
        <v>1089</v>
      </c>
      <c r="AB11" s="42" t="s">
        <v>692</v>
      </c>
      <c r="AC11" s="39" t="s">
        <v>1454</v>
      </c>
      <c r="AD11" s="39" t="s">
        <v>1088</v>
      </c>
      <c r="AE11" s="39" t="s">
        <v>1455</v>
      </c>
      <c r="AP11" s="39">
        <f ca="1" t="shared" si="3"/>
        <v>0.9206907706268774</v>
      </c>
      <c r="AQ11" s="39">
        <f ca="1" t="shared" si="4"/>
        <v>0.3153853265632449</v>
      </c>
      <c r="AR11" s="39">
        <f ca="1" t="shared" si="5"/>
        <v>0.6106191776283254</v>
      </c>
      <c r="AS11" s="39">
        <f ca="1" t="shared" si="6"/>
        <v>0.6232266942033018</v>
      </c>
      <c r="BD11" s="38">
        <f t="shared" si="7"/>
        <v>1</v>
      </c>
      <c r="BE11" s="38">
        <f t="shared" si="8"/>
        <v>4</v>
      </c>
      <c r="BF11" s="38">
        <f t="shared" si="9"/>
        <v>3</v>
      </c>
      <c r="BG11" s="38">
        <f t="shared" si="10"/>
        <v>2</v>
      </c>
      <c r="BR11" s="38">
        <v>9</v>
      </c>
      <c r="BS11" s="38" t="str">
        <f>HLOOKUP(BD11,$AB$2:$AN11,$BR11+1)</f>
        <v>I</v>
      </c>
      <c r="BT11" s="38" t="str">
        <f>HLOOKUP(BE11,$AB$2:$AN11,$BR11+1)</f>
        <v>careless</v>
      </c>
      <c r="BU11" s="38" t="str">
        <f>HLOOKUP(BF11,$AB$2:$AN11,$BR11+1)</f>
        <v>so</v>
      </c>
      <c r="BV11" s="38" t="str">
        <f>HLOOKUP(BG11,$AB$2:$AN11,$BR11+1)</f>
        <v>am</v>
      </c>
      <c r="BZ11" s="38"/>
      <c r="CA11" s="38"/>
      <c r="CB11" s="38"/>
      <c r="CC11" s="38"/>
      <c r="CD11" s="38"/>
      <c r="CE11" s="38"/>
      <c r="CF11" s="38"/>
      <c r="CG11" s="36" t="str">
        <f t="shared" si="11"/>
        <v>北斗の拳(世紀末救世主伝説)</v>
      </c>
    </row>
    <row r="12" spans="1:85" ht="13.5" customHeight="1">
      <c r="A12" s="8">
        <v>3</v>
      </c>
      <c r="B12" s="9" t="s">
        <v>1111</v>
      </c>
      <c r="C12" s="60" t="str">
        <f>VLOOKUP(A12,V$3:W$1027,2,FALSE)</f>
        <v>彼らのめいめいが自転車を持っています。</v>
      </c>
      <c r="D12" s="61"/>
      <c r="E12" s="61"/>
      <c r="F12" s="61"/>
      <c r="G12" s="61"/>
      <c r="H12" s="61"/>
      <c r="I12" s="61"/>
      <c r="J12" s="61"/>
      <c r="K12" s="61"/>
      <c r="L12" s="61"/>
      <c r="M12" s="58" t="str">
        <f>VLOOKUP(A12,V$3:BR$1023,49,FALSE)*100+VLOOKUP(A12,V$3:BR$1023,5,FALSE)&amp;" "&amp;VLOOKUP(A12,V$3:CG$1000,64,FALSE)</f>
        <v>13006 代名詞</v>
      </c>
      <c r="N12" s="59"/>
      <c r="O12" s="59"/>
      <c r="P12" s="59"/>
      <c r="Q12" s="59"/>
      <c r="R12" s="35">
        <v>1</v>
      </c>
      <c r="S12" s="55" t="s">
        <v>2000</v>
      </c>
      <c r="V12" s="42">
        <f t="shared" si="0"/>
        <v>100</v>
      </c>
      <c r="W12" s="53" t="s">
        <v>1462</v>
      </c>
      <c r="X12" s="41" t="s">
        <v>1347</v>
      </c>
      <c r="Y12" s="42">
        <f ca="1" t="shared" si="1"/>
        <v>0.7888117361915539</v>
      </c>
      <c r="Z12" s="42">
        <f t="shared" si="2"/>
        <v>8</v>
      </c>
      <c r="AA12" s="42" t="s">
        <v>1089</v>
      </c>
      <c r="AB12" s="42" t="s">
        <v>409</v>
      </c>
      <c r="AC12" s="39" t="s">
        <v>682</v>
      </c>
      <c r="AD12" s="39" t="s">
        <v>1456</v>
      </c>
      <c r="AE12" s="39" t="s">
        <v>688</v>
      </c>
      <c r="AF12" s="39" t="s">
        <v>1457</v>
      </c>
      <c r="AG12" s="39" t="s">
        <v>1458</v>
      </c>
      <c r="AH12" s="39" t="s">
        <v>1459</v>
      </c>
      <c r="AI12" s="39" t="s">
        <v>1460</v>
      </c>
      <c r="AP12" s="39">
        <f ca="1" t="shared" si="3"/>
        <v>0.5811428381781705</v>
      </c>
      <c r="AQ12" s="39">
        <f ca="1" t="shared" si="4"/>
        <v>0.6151407478122177</v>
      </c>
      <c r="AR12" s="39">
        <f ca="1" t="shared" si="5"/>
        <v>0.5086112637902795</v>
      </c>
      <c r="AS12" s="39">
        <f ca="1" t="shared" si="6"/>
        <v>0.10542407248123187</v>
      </c>
      <c r="AT12" s="39">
        <f ca="1">IF(AF12=0,"",RAND())</f>
        <v>0.2825486843354028</v>
      </c>
      <c r="AU12" s="39">
        <f ca="1">IF(AG12=0,"",RAND())</f>
        <v>0.12195585799100717</v>
      </c>
      <c r="AV12" s="39">
        <f ca="1">IF(AH12=0,"",RAND())</f>
        <v>0.939808329681378</v>
      </c>
      <c r="AW12" s="39">
        <f ca="1">IF(AI12=0,"",RAND())</f>
        <v>0.06893280081286601</v>
      </c>
      <c r="BD12" s="38">
        <f t="shared" si="7"/>
        <v>3</v>
      </c>
      <c r="BE12" s="38">
        <f t="shared" si="8"/>
        <v>2</v>
      </c>
      <c r="BF12" s="38">
        <f t="shared" si="9"/>
        <v>4</v>
      </c>
      <c r="BG12" s="38">
        <f t="shared" si="10"/>
        <v>7</v>
      </c>
      <c r="BH12" s="38">
        <f>RANK(AT12,$AP12:$BB12)</f>
        <v>5</v>
      </c>
      <c r="BI12" s="38">
        <f>RANK(AU12,$AP12:$BB12)</f>
        <v>6</v>
      </c>
      <c r="BJ12" s="38">
        <f>RANK(AV12,$AP12:$BB12)</f>
        <v>1</v>
      </c>
      <c r="BK12" s="38">
        <f>RANK(AW12,$AP12:$BB12)</f>
        <v>8</v>
      </c>
      <c r="BR12" s="38">
        <v>10</v>
      </c>
      <c r="BS12" s="38" t="str">
        <f>HLOOKUP(BD12,$AB$2:$AN12,$BR12+1)</f>
        <v>going</v>
      </c>
      <c r="BT12" s="38" t="str">
        <f>HLOOKUP(BE12,$AB$2:$AN12,$BR12+1)</f>
        <v>are</v>
      </c>
      <c r="BU12" s="38" t="str">
        <f>HLOOKUP(BF12,$AB$2:$AN12,$BR12+1)</f>
        <v>to</v>
      </c>
      <c r="BV12" s="38" t="str">
        <f>HLOOKUP(BG12,$AB$2:$AN12,$BR12+1)</f>
        <v>or</v>
      </c>
      <c r="BW12" s="38" t="str">
        <f>HLOOKUP(BH12,$AB$2:$AN12,$BR12+1)</f>
        <v>die</v>
      </c>
      <c r="BX12" s="38" t="str">
        <f>HLOOKUP(BI12,$AB$2:$AN12,$BR12+1)</f>
        <v>sooner</v>
      </c>
      <c r="BY12" s="38" t="str">
        <f>HLOOKUP(BJ12,$AB$2:$AN12,$BR12+1)</f>
        <v>we</v>
      </c>
      <c r="BZ12" s="38" t="str">
        <f>HLOOKUP(BK12,$AB$2:$AN12,$BR12+1)</f>
        <v>later</v>
      </c>
      <c r="CA12" s="38"/>
      <c r="CB12" s="38"/>
      <c r="CC12" s="38"/>
      <c r="CD12" s="38"/>
      <c r="CE12" s="38"/>
      <c r="CF12" s="38"/>
      <c r="CG12" s="36" t="str">
        <f t="shared" si="11"/>
        <v>北斗の拳(世紀末救世主伝説)</v>
      </c>
    </row>
    <row r="13" spans="1:85" ht="15.75">
      <c r="A13" s="14"/>
      <c r="B13" s="14" t="s">
        <v>1112</v>
      </c>
      <c r="C13" s="14" t="str">
        <f>VLOOKUP($A12,$V$3:$CE$1023,BS$1,FALSE)</f>
        <v>them</v>
      </c>
      <c r="D13" s="14" t="s">
        <v>1110</v>
      </c>
      <c r="E13" s="14" t="str">
        <f>VLOOKUP($A12,$V$3:$CE$1023,BT$1,FALSE)</f>
        <v>of</v>
      </c>
      <c r="F13" s="14" t="s">
        <v>1110</v>
      </c>
      <c r="G13" s="14" t="str">
        <f>VLOOKUP($A12,$V$3:$CE$1023,BU$1,FALSE)</f>
        <v>a</v>
      </c>
      <c r="H13" s="14" t="s">
        <v>1110</v>
      </c>
      <c r="I13" s="14" t="str">
        <f>VLOOKUP($A12,$V$3:$CE$1023,BV$1,FALSE)</f>
        <v>has</v>
      </c>
      <c r="J13" s="14" t="str">
        <f>IF(VLOOKUP($A12,$V$3:$BR$1023,5,FALSE)=4,")","/")</f>
        <v>/</v>
      </c>
      <c r="K13" s="14" t="str">
        <f>IF(J13=")",VLOOKUP(A12,$V$3:$AA$1023,6,FALSE),VLOOKUP($A12,$V$3:$CE$1023,BW$1,FALSE))</f>
        <v>each</v>
      </c>
      <c r="L13" s="14" t="str">
        <f>IF(VLOOKUP($A12,$V$3:$BR$1023,5,FALSE)=5,")",IF(VLOOKUP($A12,$V$3:$BR$1023,5,FALSE)&gt;=6,"/",""))</f>
        <v>/</v>
      </c>
      <c r="M13" s="14" t="str">
        <f>IF(L13=")",VLOOKUP($A12,V$3:AA$1023,6,FALSE),IF(L13="","",VLOOKUP($A12,$V$3:$CE$1023,BX$1,FALSE)))</f>
        <v>bicyle</v>
      </c>
      <c r="N13" s="14" t="str">
        <f>IF(VLOOKUP($A12,$V$3:$BR$1023,5,FALSE)=6,")",IF(VLOOKUP($A12,$V$3:$BR$1023,5,FALSE)&gt;=7,"/",""))</f>
        <v>)</v>
      </c>
      <c r="O13" s="14" t="str">
        <f>IF(N13=")",VLOOKUP($A12,V$3:AA$1023,6,FALSE),IF(N13="","",VLOOKUP($A12,$V$3:$CE$1023,BY$1,FALSE)))</f>
        <v>.</v>
      </c>
      <c r="P13" s="14">
        <f>IF(VLOOKUP(A12,V$3:Z$1023,5,FALSE)=7,")",IF(VLOOKUP(A12,V$3:Z$1023,5,FALSE)&gt;7,"/",""))</f>
      </c>
      <c r="Q13" s="13">
        <f>IF(P13=")",VLOOKUP(A12,V$3:AA$1023,6,FALSE),"")</f>
      </c>
      <c r="R13" s="35">
        <v>1</v>
      </c>
      <c r="S13" s="55" t="s">
        <v>2000</v>
      </c>
      <c r="V13" s="42">
        <f t="shared" si="0"/>
        <v>374</v>
      </c>
      <c r="W13" s="53" t="s">
        <v>1463</v>
      </c>
      <c r="X13" s="41" t="s">
        <v>1464</v>
      </c>
      <c r="Y13" s="42">
        <f ca="1" t="shared" si="1"/>
        <v>0.13138813725055165</v>
      </c>
      <c r="Z13" s="42">
        <f t="shared" si="2"/>
        <v>5</v>
      </c>
      <c r="AA13" s="42" t="s">
        <v>1465</v>
      </c>
      <c r="AB13" s="42" t="s">
        <v>1466</v>
      </c>
      <c r="AC13" s="39" t="s">
        <v>719</v>
      </c>
      <c r="AD13" s="39" t="s">
        <v>681</v>
      </c>
      <c r="AE13" s="39" t="s">
        <v>1467</v>
      </c>
      <c r="AF13" s="39" t="s">
        <v>1468</v>
      </c>
      <c r="AP13" s="39">
        <f ca="1" t="shared" si="3"/>
        <v>0.9957795868739443</v>
      </c>
      <c r="AQ13" s="39">
        <f ca="1" t="shared" si="4"/>
        <v>0.7626496890069712</v>
      </c>
      <c r="AR13" s="39">
        <f ca="1" t="shared" si="5"/>
        <v>0.19392273746381505</v>
      </c>
      <c r="AS13" s="39">
        <f ca="1" t="shared" si="6"/>
        <v>0.23233728261754139</v>
      </c>
      <c r="AT13" s="39">
        <f aca="true" ca="1" t="shared" si="18" ref="AT13:AU77">IF(AF13=0,"",RAND())</f>
        <v>0.7265316321276416</v>
      </c>
      <c r="BD13" s="38">
        <f t="shared" si="7"/>
        <v>1</v>
      </c>
      <c r="BE13" s="38">
        <f t="shared" si="8"/>
        <v>2</v>
      </c>
      <c r="BF13" s="38">
        <f t="shared" si="9"/>
        <v>5</v>
      </c>
      <c r="BG13" s="38">
        <f t="shared" si="10"/>
        <v>4</v>
      </c>
      <c r="BH13" s="38">
        <f aca="true" t="shared" si="19" ref="BH13:BH77">RANK(AT13,$AP13:$BB13)</f>
        <v>3</v>
      </c>
      <c r="BR13" s="38">
        <v>11</v>
      </c>
      <c r="BS13" s="38" t="str">
        <f>HLOOKUP(BD13,$AB$2:$AN13,$BR13+1)</f>
        <v>I'll</v>
      </c>
      <c r="BT13" s="38" t="str">
        <f>HLOOKUP(BE13,$AB$2:$AN13,$BR13+1)</f>
        <v>see</v>
      </c>
      <c r="BU13" s="38" t="str">
        <f>HLOOKUP(BF13,$AB$2:$AN13,$BR13+1)</f>
        <v>hell</v>
      </c>
      <c r="BV13" s="38" t="str">
        <f>HLOOKUP(BG13,$AB$2:$AN13,$BR13+1)</f>
        <v>in</v>
      </c>
      <c r="BW13" s="38" t="str">
        <f>HLOOKUP(BH13,$AB$2:$AN13,$BR13+1)</f>
        <v>you</v>
      </c>
      <c r="BZ13" s="38"/>
      <c r="CA13" s="38"/>
      <c r="CB13" s="38"/>
      <c r="CC13" s="38"/>
      <c r="CD13" s="38"/>
      <c r="CE13" s="38"/>
      <c r="CF13" s="38"/>
      <c r="CG13" s="36" t="str">
        <f t="shared" si="11"/>
        <v>北斗の拳(世紀末救世主伝説)</v>
      </c>
    </row>
    <row r="14" spans="1:85" ht="15.75">
      <c r="A14" s="14"/>
      <c r="B14" s="14"/>
      <c r="C14" s="14">
        <f>IF(VLOOKUP($A12,$V$3:$Z$1023,5,FALSE)&gt;=8,VLOOKUP($A12,$V$3:$CE$1023,BZ$1,FALSE),"")</f>
      </c>
      <c r="D14" s="14">
        <f>IF(VLOOKUP($A12,$V$3:$BR$1023,5,FALSE)=8,")",IF(VLOOKUP($A12,$V$3:$BR$1023,5,FALSE)&gt;=9,"/",""))</f>
      </c>
      <c r="E14" s="14">
        <f>IF(VLOOKUP($A12,$V$3:$Z$1023,5,FALSE)&gt;=9,VLOOKUP($A12,$V$3:$CE$1023,CA$1,FALSE),IF(D14=")",VLOOKUP(A12,$V$3:$AA$1023,6,FALSE),""))</f>
      </c>
      <c r="F14" s="14">
        <f>IF(VLOOKUP($A12,$V$3:$BR$1023,5,FALSE)=9,")",IF(VLOOKUP($A12,$V$3:$BR$1023,5,FALSE)&gt;=10,"/",""))</f>
      </c>
      <c r="G14" s="14">
        <f>IF(VLOOKUP($A12,$V$3:$Z$1023,5,FALSE)&gt;=10,VLOOKUP($A12,$V$3:$CE$1023,CB$1,FALSE),IF(F14=")",VLOOKUP(A12,$V$3:$AA$1023,6,FALSE),""))</f>
      </c>
      <c r="H14" s="14">
        <f>IF(VLOOKUP($A12,$V$3:$BR$1023,5,FALSE)=10,")",IF(VLOOKUP($A12,$V$3:$BR$1023,5,FALSE)&gt;=11,"/",""))</f>
      </c>
      <c r="I14" s="14">
        <f>IF(VLOOKUP($A12,$V$3:$Z$1023,5,FALSE)&gt;=11,VLOOKUP($A12,$V$3:$CE$1023,CC$1,FALSE),IF(H14=")",VLOOKUP(A12,$V$3:$AA$1023,6,FALSE),""))</f>
      </c>
      <c r="J14" s="14">
        <f>IF(VLOOKUP($A12,$V$3:$BR$1023,5,FALSE)=11,")",IF(VLOOKUP($A12,$V$3:$BR$1023,5,FALSE)&gt;=12,"/",""))</f>
      </c>
      <c r="K14" s="14">
        <f>IF(VLOOKUP($A12,$V$3:$Z$1023,5,FALSE)&gt;=12,VLOOKUP($A12,$V$3:$CE$1023,CD$1,FALSE),IF(J14=")",VLOOKUP(A12,$V$3:$AA$1023,6,FALSE),""))</f>
      </c>
      <c r="L14" s="14">
        <f>IF(VLOOKUP($A12,$V$3:$BR$1023,5,FALSE)=12,")",IF(VLOOKUP($A12,$V$3:$BR$1023,5,FALSE)&gt;=13,"/",""))</f>
      </c>
      <c r="M14" s="14">
        <f>IF(VLOOKUP($A12,$V$3:$Z$1023,5,FALSE)&gt;=13,VLOOKUP($A12,$V$3:$CE$1023,CE$1,FALSE),IF(L14=")",VLOOKUP(A12,$V$3:$AA$1023,6,FALSE),""))</f>
      </c>
      <c r="N14" s="14">
        <f>IF(VLOOKUP($A12,$V$3:$BR$1023,5,FALSE)=13,")",IF(VLOOKUP($A12,$V$3:$BR$1023,5,FALSE)&gt;=14,"/",""))</f>
      </c>
      <c r="O14" s="14"/>
      <c r="P14" s="14"/>
      <c r="Q14" s="13">
        <f>IF(P14="","",VLOOKUP(A12,V$3:AA$1023,6,FALSE))</f>
      </c>
      <c r="R14" s="35">
        <v>1</v>
      </c>
      <c r="S14" s="55" t="s">
        <v>2000</v>
      </c>
      <c r="V14" s="42">
        <f t="shared" si="0"/>
        <v>183</v>
      </c>
      <c r="W14" s="53" t="s">
        <v>1469</v>
      </c>
      <c r="X14" s="41" t="s">
        <v>1470</v>
      </c>
      <c r="Y14" s="42">
        <f ca="1" t="shared" si="1"/>
        <v>0.5742229376677639</v>
      </c>
      <c r="Z14" s="42">
        <f t="shared" si="2"/>
        <v>7</v>
      </c>
      <c r="AA14" s="42" t="s">
        <v>1089</v>
      </c>
      <c r="AB14" s="42" t="s">
        <v>692</v>
      </c>
      <c r="AC14" s="39" t="s">
        <v>1471</v>
      </c>
      <c r="AD14" s="39" t="s">
        <v>688</v>
      </c>
      <c r="AE14" s="39" t="s">
        <v>771</v>
      </c>
      <c r="AF14" s="39" t="s">
        <v>696</v>
      </c>
      <c r="AG14" s="39" t="s">
        <v>1472</v>
      </c>
      <c r="AH14" s="39" t="s">
        <v>1473</v>
      </c>
      <c r="AP14" s="39">
        <f ca="1" t="shared" si="3"/>
        <v>0.8693425878949013</v>
      </c>
      <c r="AQ14" s="39">
        <f ca="1" t="shared" si="4"/>
        <v>0.024882715825315316</v>
      </c>
      <c r="AR14" s="39">
        <f ca="1" t="shared" si="5"/>
        <v>0.5844791204217163</v>
      </c>
      <c r="AS14" s="39">
        <f ca="1" t="shared" si="6"/>
        <v>0.8560898091424392</v>
      </c>
      <c r="AT14" s="39">
        <f ca="1" t="shared" si="18"/>
        <v>0.3807686616762451</v>
      </c>
      <c r="AU14" s="39">
        <f aca="true" ca="1" t="shared" si="20" ref="AU14:AV16">IF(AG14=0,"",RAND())</f>
        <v>0.74035332240336</v>
      </c>
      <c r="AV14" s="39">
        <f ca="1" t="shared" si="20"/>
        <v>0.22130632339903045</v>
      </c>
      <c r="BD14" s="38">
        <f t="shared" si="7"/>
        <v>1</v>
      </c>
      <c r="BE14" s="38">
        <f t="shared" si="8"/>
        <v>7</v>
      </c>
      <c r="BF14" s="38">
        <f t="shared" si="9"/>
        <v>4</v>
      </c>
      <c r="BG14" s="38">
        <f t="shared" si="10"/>
        <v>2</v>
      </c>
      <c r="BH14" s="38">
        <f t="shared" si="19"/>
        <v>5</v>
      </c>
      <c r="BI14" s="38">
        <f aca="true" t="shared" si="21" ref="BI14:BJ16">RANK(AU14,$AP14:$BB14)</f>
        <v>3</v>
      </c>
      <c r="BJ14" s="38">
        <f t="shared" si="21"/>
        <v>6</v>
      </c>
      <c r="BR14" s="38">
        <v>12</v>
      </c>
      <c r="BS14" s="38" t="str">
        <f>HLOOKUP(BD14,$AB$2:$AN14,$BR14+1)</f>
        <v>I</v>
      </c>
      <c r="BT14" s="38" t="str">
        <f>HLOOKUP(BE14,$AB$2:$AN14,$BR14+1)</f>
        <v>man</v>
      </c>
      <c r="BU14" s="38" t="str">
        <f>HLOOKUP(BF14,$AB$2:$AN14,$BR14+1)</f>
        <v>be</v>
      </c>
      <c r="BV14" s="38" t="str">
        <f>HLOOKUP(BG14,$AB$2:$AN14,$BR14+1)</f>
        <v>want</v>
      </c>
      <c r="BW14" s="38" t="str">
        <f>HLOOKUP(BH14,$AB$2:$AN14,$BR14+1)</f>
        <v>a</v>
      </c>
      <c r="BX14" s="38" t="str">
        <f>HLOOKUP(BI14,$AB$2:$AN14,$BR14+1)</f>
        <v>to</v>
      </c>
      <c r="BY14" s="38" t="str">
        <f>HLOOKUP(BJ14,$AB$2:$AN14,$BR14+1)</f>
        <v>real</v>
      </c>
      <c r="BZ14" s="38"/>
      <c r="CA14" s="38"/>
      <c r="CB14" s="38"/>
      <c r="CC14" s="38"/>
      <c r="CD14" s="38"/>
      <c r="CE14" s="38"/>
      <c r="CF14" s="38"/>
      <c r="CG14" s="36" t="str">
        <f t="shared" si="11"/>
        <v>北斗の拳(世紀末救世主伝説)</v>
      </c>
    </row>
    <row r="15" spans="1:85" ht="15.75">
      <c r="A15" s="14"/>
      <c r="B15" s="14"/>
      <c r="C15" s="14"/>
      <c r="D15" s="14"/>
      <c r="E15" s="14"/>
      <c r="F15" s="14"/>
      <c r="G15" s="14"/>
      <c r="H15" s="14"/>
      <c r="I15" s="14"/>
      <c r="J15" s="14"/>
      <c r="K15" s="14"/>
      <c r="L15" s="14"/>
      <c r="M15" s="14"/>
      <c r="N15" s="14"/>
      <c r="O15" s="14"/>
      <c r="P15" s="14"/>
      <c r="Q15" s="14"/>
      <c r="R15" s="35">
        <v>1</v>
      </c>
      <c r="S15" s="55" t="s">
        <v>2000</v>
      </c>
      <c r="V15" s="42">
        <f t="shared" si="0"/>
        <v>157</v>
      </c>
      <c r="W15" s="53" t="s">
        <v>1474</v>
      </c>
      <c r="X15" s="41" t="s">
        <v>1475</v>
      </c>
      <c r="Y15" s="42">
        <f ca="1" t="shared" si="1"/>
        <v>0.6547978351091492</v>
      </c>
      <c r="Z15" s="42">
        <f t="shared" si="2"/>
        <v>9</v>
      </c>
      <c r="AA15" s="42" t="s">
        <v>1465</v>
      </c>
      <c r="AB15" s="42" t="s">
        <v>696</v>
      </c>
      <c r="AC15" s="39" t="s">
        <v>1472</v>
      </c>
      <c r="AD15" s="39" t="s">
        <v>1473</v>
      </c>
      <c r="AE15" s="39" t="s">
        <v>1476</v>
      </c>
      <c r="AF15" s="39" t="s">
        <v>770</v>
      </c>
      <c r="AG15" s="39" t="s">
        <v>1477</v>
      </c>
      <c r="AH15" s="39" t="s">
        <v>1478</v>
      </c>
      <c r="AI15" s="39" t="s">
        <v>781</v>
      </c>
      <c r="AJ15" s="39" t="s">
        <v>1479</v>
      </c>
      <c r="AP15" s="39">
        <f ca="1" t="shared" si="3"/>
        <v>0.04678456026269928</v>
      </c>
      <c r="AQ15" s="39">
        <f ca="1" t="shared" si="4"/>
        <v>0.6824933399696467</v>
      </c>
      <c r="AR15" s="39">
        <f ca="1" t="shared" si="5"/>
        <v>0.9784188418999746</v>
      </c>
      <c r="AS15" s="39">
        <f ca="1" t="shared" si="6"/>
        <v>0.15353176433767057</v>
      </c>
      <c r="AT15" s="39">
        <f ca="1" t="shared" si="18"/>
        <v>0.26277329965088025</v>
      </c>
      <c r="AU15" s="39">
        <f ca="1" t="shared" si="20"/>
        <v>0.9079028712949777</v>
      </c>
      <c r="AV15" s="39">
        <f ca="1" t="shared" si="20"/>
        <v>0.7254259879760809</v>
      </c>
      <c r="AW15" s="39">
        <f ca="1">IF(AI15=0,"",RAND())</f>
        <v>0.6199549130908393</v>
      </c>
      <c r="AX15" s="39">
        <f ca="1">IF(AJ15=0,"",RAND())</f>
        <v>0.7885284651325382</v>
      </c>
      <c r="BD15" s="38">
        <f t="shared" si="7"/>
        <v>9</v>
      </c>
      <c r="BE15" s="38">
        <f t="shared" si="8"/>
        <v>5</v>
      </c>
      <c r="BF15" s="38">
        <f t="shared" si="9"/>
        <v>1</v>
      </c>
      <c r="BG15" s="38">
        <f t="shared" si="10"/>
        <v>8</v>
      </c>
      <c r="BH15" s="38">
        <f t="shared" si="19"/>
        <v>7</v>
      </c>
      <c r="BI15" s="38">
        <f t="shared" si="21"/>
        <v>2</v>
      </c>
      <c r="BJ15" s="38">
        <f t="shared" si="21"/>
        <v>4</v>
      </c>
      <c r="BK15" s="38">
        <f>RANK(AW15,$AP15:$BB15)</f>
        <v>6</v>
      </c>
      <c r="BL15" s="38">
        <f>RANK(AX15,$AP15:$BB15)</f>
        <v>3</v>
      </c>
      <c r="BR15" s="38">
        <v>13</v>
      </c>
      <c r="BS15" s="38" t="str">
        <f>HLOOKUP(BD15,$AB$2:$AN15,$BR15+1)</f>
        <v>himself</v>
      </c>
      <c r="BT15" s="38" t="str">
        <f>HLOOKUP(BE15,$AB$2:$AN15,$BR15+1)</f>
        <v>not</v>
      </c>
      <c r="BU15" s="38" t="str">
        <f>HLOOKUP(BF15,$AB$2:$AN15,$BR15+1)</f>
        <v>a</v>
      </c>
      <c r="BV15" s="38" t="str">
        <f>HLOOKUP(BG15,$AB$2:$AN15,$BR15+1)</f>
        <v>for</v>
      </c>
      <c r="BW15" s="38" t="str">
        <f>HLOOKUP(BH15,$AB$2:$AN15,$BR15+1)</f>
        <v>just</v>
      </c>
      <c r="BX15" s="38" t="str">
        <f>HLOOKUP(BI15,$AB$2:$AN15,$BR15+1)</f>
        <v>real</v>
      </c>
      <c r="BY15" s="38" t="str">
        <f>HLOOKUP(BJ15,$AB$2:$AN15,$BR15+1)</f>
        <v>does</v>
      </c>
      <c r="BZ15" s="38" t="str">
        <f>HLOOKUP(BK15,$AB$2:$AN15,$BR15+1)</f>
        <v>live</v>
      </c>
      <c r="CA15" s="38" t="str">
        <f>HLOOKUP(BL15,$AB$2:$AN15,$BR15+1)</f>
        <v>man</v>
      </c>
      <c r="CB15" s="38"/>
      <c r="CC15" s="38"/>
      <c r="CD15" s="38"/>
      <c r="CE15" s="38"/>
      <c r="CF15" s="38"/>
      <c r="CG15" s="36" t="str">
        <f t="shared" si="11"/>
        <v>北斗の拳(世紀末救世主伝説)</v>
      </c>
    </row>
    <row r="16" spans="1:85" ht="13.5" customHeight="1">
      <c r="A16" s="8">
        <v>4</v>
      </c>
      <c r="B16" s="9" t="s">
        <v>1111</v>
      </c>
      <c r="C16" s="60" t="str">
        <f>VLOOKUP(A16,V$3:W$1027,2,FALSE)</f>
        <v>彼は早起きしなければなりません。</v>
      </c>
      <c r="D16" s="61"/>
      <c r="E16" s="61"/>
      <c r="F16" s="61"/>
      <c r="G16" s="61"/>
      <c r="H16" s="61"/>
      <c r="I16" s="61"/>
      <c r="J16" s="61"/>
      <c r="K16" s="61"/>
      <c r="L16" s="61"/>
      <c r="M16" s="58" t="str">
        <f>VLOOKUP(A16,V$3:BR$1023,49,FALSE)*100+VLOOKUP(A16,V$3:BR$1023,5,FALSE)&amp;" "&amp;VLOOKUP(A16,V$3:CG$1000,64,FALSE)</f>
        <v>9606 助動詞</v>
      </c>
      <c r="N16" s="59"/>
      <c r="O16" s="59"/>
      <c r="P16" s="59"/>
      <c r="Q16" s="59"/>
      <c r="R16" s="35">
        <v>1</v>
      </c>
      <c r="S16" s="55" t="s">
        <v>2000</v>
      </c>
      <c r="V16" s="42">
        <f t="shared" si="0"/>
        <v>16</v>
      </c>
      <c r="W16" s="53" t="s">
        <v>1480</v>
      </c>
      <c r="X16" s="41" t="s">
        <v>1481</v>
      </c>
      <c r="Y16" s="42">
        <f ca="1" t="shared" si="1"/>
        <v>0.9808656069546853</v>
      </c>
      <c r="Z16" s="42">
        <f t="shared" si="2"/>
        <v>9</v>
      </c>
      <c r="AA16" s="42" t="s">
        <v>1482</v>
      </c>
      <c r="AB16" s="42" t="s">
        <v>681</v>
      </c>
      <c r="AC16" s="39" t="s">
        <v>1483</v>
      </c>
      <c r="AD16" s="39" t="s">
        <v>692</v>
      </c>
      <c r="AE16" s="39" t="s">
        <v>717</v>
      </c>
      <c r="AF16" s="39" t="s">
        <v>1484</v>
      </c>
      <c r="AG16" s="39" t="s">
        <v>696</v>
      </c>
      <c r="AH16" s="39" t="s">
        <v>1485</v>
      </c>
      <c r="AI16" s="39" t="s">
        <v>2029</v>
      </c>
      <c r="AJ16" s="39" t="s">
        <v>925</v>
      </c>
      <c r="AP16" s="39">
        <f ca="1" t="shared" si="3"/>
        <v>0.942318400491942</v>
      </c>
      <c r="AQ16" s="39">
        <f ca="1" t="shared" si="4"/>
        <v>0.7203382313628053</v>
      </c>
      <c r="AR16" s="39">
        <f ca="1" t="shared" si="5"/>
        <v>0.6530972141106677</v>
      </c>
      <c r="AS16" s="39">
        <f ca="1" t="shared" si="6"/>
        <v>0.578732409265909</v>
      </c>
      <c r="AT16" s="39">
        <f ca="1" t="shared" si="18"/>
        <v>0.27906678086727243</v>
      </c>
      <c r="AU16" s="39">
        <f ca="1" t="shared" si="20"/>
        <v>0.9261818974825824</v>
      </c>
      <c r="AV16" s="39">
        <f ca="1" t="shared" si="20"/>
        <v>0.24374217644169782</v>
      </c>
      <c r="AW16" s="39">
        <f ca="1">IF(AI16=0,"",RAND())</f>
        <v>0.0032418339143103214</v>
      </c>
      <c r="AX16" s="39">
        <f ca="1">IF(AJ16=0,"",RAND())</f>
        <v>0.04937787244166664</v>
      </c>
      <c r="BD16" s="38">
        <f t="shared" si="7"/>
        <v>1</v>
      </c>
      <c r="BE16" s="38">
        <f t="shared" si="8"/>
        <v>3</v>
      </c>
      <c r="BF16" s="38">
        <f t="shared" si="9"/>
        <v>4</v>
      </c>
      <c r="BG16" s="38">
        <f t="shared" si="10"/>
        <v>5</v>
      </c>
      <c r="BH16" s="38">
        <f t="shared" si="19"/>
        <v>6</v>
      </c>
      <c r="BI16" s="38">
        <f t="shared" si="21"/>
        <v>2</v>
      </c>
      <c r="BJ16" s="38">
        <f t="shared" si="21"/>
        <v>7</v>
      </c>
      <c r="BK16" s="38">
        <f>RANK(AW16,$AP16:$BB16)</f>
        <v>9</v>
      </c>
      <c r="BL16" s="38">
        <f>RANK(AX16,$AP16:$BB16)</f>
        <v>8</v>
      </c>
      <c r="BR16" s="38">
        <v>14</v>
      </c>
      <c r="BS16" s="38" t="str">
        <f>HLOOKUP(BD16,$AB$2:$AN16,$BR16+1)</f>
        <v>you</v>
      </c>
      <c r="BT16" s="38" t="str">
        <f>HLOOKUP(BE16,$AB$2:$AN16,$BR16+1)</f>
        <v>I</v>
      </c>
      <c r="BU16" s="38" t="str">
        <f>HLOOKUP(BF16,$AB$2:$AN16,$BR16+1)</f>
        <v>was</v>
      </c>
      <c r="BV16" s="38" t="str">
        <f>HLOOKUP(BG16,$AB$2:$AN16,$BR16+1)</f>
        <v>like</v>
      </c>
      <c r="BW16" s="38" t="str">
        <f>HLOOKUP(BH16,$AB$2:$AN16,$BR16+1)</f>
        <v>a</v>
      </c>
      <c r="BX16" s="38" t="str">
        <f>HLOOKUP(BI16,$AB$2:$AN16,$BR16+1)</f>
        <v>thought</v>
      </c>
      <c r="BY16" s="38" t="str">
        <f>HLOOKUP(BJ16,$AB$2:$AN16,$BR16+1)</f>
        <v>pig</v>
      </c>
      <c r="BZ16" s="38" t="str">
        <f>HLOOKUP(BK16,$AB$2:$AN16,$BR16+1)</f>
        <v>didn't you</v>
      </c>
      <c r="CA16" s="38" t="str">
        <f>HLOOKUP(BL16,$AB$2:$AN16,$BR16+1)</f>
        <v>,</v>
      </c>
      <c r="CB16" s="38"/>
      <c r="CC16" s="38"/>
      <c r="CD16" s="38"/>
      <c r="CE16" s="38"/>
      <c r="CF16" s="38"/>
      <c r="CG16" s="36" t="str">
        <f t="shared" si="11"/>
        <v>北斗の拳(世紀末救世主伝説)</v>
      </c>
    </row>
    <row r="17" spans="1:85" ht="18.75" customHeight="1">
      <c r="A17" s="14"/>
      <c r="B17" s="14" t="s">
        <v>1112</v>
      </c>
      <c r="C17" s="14" t="str">
        <f>VLOOKUP($A16,$V$3:$CE$1023,BS$1,FALSE)</f>
        <v>get</v>
      </c>
      <c r="D17" s="14" t="s">
        <v>1110</v>
      </c>
      <c r="E17" s="14" t="str">
        <f>VLOOKUP($A16,$V$3:$CE$1023,BT$1,FALSE)</f>
        <v>up</v>
      </c>
      <c r="F17" s="14" t="s">
        <v>1110</v>
      </c>
      <c r="G17" s="14" t="str">
        <f>VLOOKUP($A16,$V$3:$CE$1023,BU$1,FALSE)</f>
        <v>he</v>
      </c>
      <c r="H17" s="14" t="s">
        <v>1110</v>
      </c>
      <c r="I17" s="14" t="str">
        <f>VLOOKUP($A16,$V$3:$CE$1023,BV$1,FALSE)</f>
        <v>has</v>
      </c>
      <c r="J17" s="14" t="str">
        <f>IF(VLOOKUP($A16,$V$3:$BR$1023,5,FALSE)=4,")","/")</f>
        <v>/</v>
      </c>
      <c r="K17" s="14" t="str">
        <f>IF(J17=")",VLOOKUP(A16,$V$3:$AA$1023,6,FALSE),VLOOKUP($A16,$V$3:$CE$1023,BW$1,FALSE))</f>
        <v>early</v>
      </c>
      <c r="L17" s="14" t="str">
        <f>IF(VLOOKUP($A16,$V$3:$BR$1023,5,FALSE)=5,")",IF(VLOOKUP($A16,$V$3:$BR$1023,5,FALSE)&gt;=6,"/",""))</f>
        <v>/</v>
      </c>
      <c r="M17" s="14" t="str">
        <f>IF(L17=")",VLOOKUP($A16,V$3:AA$1023,6,FALSE),IF(L17="","",VLOOKUP($A16,$V$3:$CE$1023,BX$1,FALSE)))</f>
        <v>to</v>
      </c>
      <c r="N17" s="14" t="str">
        <f>IF(VLOOKUP($A16,$V$3:$BR$1023,5,FALSE)=6,")",IF(VLOOKUP($A16,$V$3:$BR$1023,5,FALSE)&gt;=7,"/",""))</f>
        <v>)</v>
      </c>
      <c r="O17" s="14" t="str">
        <f>IF(N17=")",VLOOKUP($A16,V$3:AA$1023,6,FALSE),IF(N17="","",VLOOKUP($A16,$V$3:$CE$1023,BY$1,FALSE)))</f>
        <v>.</v>
      </c>
      <c r="P17" s="14">
        <f>IF(VLOOKUP(A16,V$3:Z$1023,5,FALSE)=7,")",IF(VLOOKUP(A16,V$3:Z$1023,5,FALSE)&gt;7,"/",""))</f>
      </c>
      <c r="Q17" s="13">
        <f>IF(P17=")",VLOOKUP(A16,V$3:AA$1023,6,FALSE),"")</f>
      </c>
      <c r="R17" s="35">
        <v>1</v>
      </c>
      <c r="S17" s="55" t="s">
        <v>2000</v>
      </c>
      <c r="V17" s="42">
        <f t="shared" si="0"/>
        <v>302</v>
      </c>
      <c r="W17" s="53" t="s">
        <v>1491</v>
      </c>
      <c r="X17" s="41" t="s">
        <v>1486</v>
      </c>
      <c r="Y17" s="42">
        <f ca="1" t="shared" si="1"/>
        <v>0.292452901964098</v>
      </c>
      <c r="Z17" s="42">
        <f t="shared" si="2"/>
        <v>5</v>
      </c>
      <c r="AA17" s="42" t="s">
        <v>1487</v>
      </c>
      <c r="AB17" s="42" t="s">
        <v>1488</v>
      </c>
      <c r="AC17" s="39" t="s">
        <v>1489</v>
      </c>
      <c r="AD17" s="39" t="s">
        <v>859</v>
      </c>
      <c r="AE17" s="39" t="s">
        <v>782</v>
      </c>
      <c r="AF17" s="39" t="s">
        <v>1490</v>
      </c>
      <c r="AP17" s="39">
        <f ca="1" t="shared" si="3"/>
        <v>0.23183654401618714</v>
      </c>
      <c r="AQ17" s="39">
        <f ca="1" t="shared" si="4"/>
        <v>0.07802578297390661</v>
      </c>
      <c r="AR17" s="39">
        <f ca="1" t="shared" si="5"/>
        <v>0.5025415867368168</v>
      </c>
      <c r="AS17" s="39">
        <f ca="1" t="shared" si="6"/>
        <v>0.6607291018780181</v>
      </c>
      <c r="AT17" s="39">
        <f ca="1" t="shared" si="18"/>
        <v>0.6722503422779336</v>
      </c>
      <c r="BD17" s="38">
        <f t="shared" si="7"/>
        <v>4</v>
      </c>
      <c r="BE17" s="38">
        <f t="shared" si="8"/>
        <v>5</v>
      </c>
      <c r="BF17" s="38">
        <f t="shared" si="9"/>
        <v>3</v>
      </c>
      <c r="BG17" s="38">
        <f t="shared" si="10"/>
        <v>2</v>
      </c>
      <c r="BH17" s="38">
        <f t="shared" si="19"/>
        <v>1</v>
      </c>
      <c r="BR17" s="38">
        <v>15</v>
      </c>
      <c r="BS17" s="38" t="str">
        <f>HLOOKUP(BD17,$AB$2:$AN17,$BR17+1)</f>
        <v>your</v>
      </c>
      <c r="BT17" s="38" t="str">
        <f>HLOOKUP(BE17,$AB$2:$AN433,$BR17+1)</f>
        <v>blood</v>
      </c>
      <c r="BU17" s="38" t="str">
        <f>HLOOKUP(BF17,$AB$2:$AN433,$BR17+1)</f>
        <v>is</v>
      </c>
      <c r="BV17" s="38" t="str">
        <f>HLOOKUP(BG17,$AB$2:$AN433,$BR17+1)</f>
        <v>color</v>
      </c>
      <c r="BW17" s="38" t="str">
        <f>HLOOKUP(BH17,$AB$2:$AN433,$BR17+1)</f>
        <v>what</v>
      </c>
      <c r="BZ17" s="38"/>
      <c r="CA17" s="38"/>
      <c r="CB17" s="38"/>
      <c r="CC17" s="38"/>
      <c r="CD17" s="38"/>
      <c r="CE17" s="38"/>
      <c r="CF17" s="38"/>
      <c r="CG17" s="36" t="str">
        <f t="shared" si="11"/>
        <v>北斗の拳(世紀末救世主伝説)</v>
      </c>
    </row>
    <row r="18" spans="1:85" ht="18.75" customHeight="1">
      <c r="A18" s="14"/>
      <c r="B18" s="14"/>
      <c r="C18" s="14">
        <f>IF(VLOOKUP($A16,$V$3:$Z$1023,5,FALSE)&gt;=8,VLOOKUP($A16,$V$3:$CE$1023,BZ$1,FALSE),"")</f>
      </c>
      <c r="D18" s="14">
        <f>IF(VLOOKUP($A16,$V$3:$BR$1023,5,FALSE)=8,")",IF(VLOOKUP($A16,$V$3:$BR$1023,5,FALSE)&gt;=9,"/",""))</f>
      </c>
      <c r="E18" s="14">
        <f>IF(VLOOKUP($A16,$V$3:$Z$1023,5,FALSE)&gt;=9,VLOOKUP($A16,$V$3:$CE$1023,CA$1,FALSE),IF(D18=")",VLOOKUP(A16,$V$3:$AA$1023,6,FALSE),""))</f>
      </c>
      <c r="F18" s="14">
        <f>IF(VLOOKUP($A16,$V$3:$BR$1023,5,FALSE)=9,")",IF(VLOOKUP($A16,$V$3:$BR$1023,5,FALSE)&gt;=10,"/",""))</f>
      </c>
      <c r="G18" s="14">
        <f>IF(VLOOKUP($A16,$V$3:$Z$1023,5,FALSE)&gt;=10,VLOOKUP($A16,$V$3:$CE$1023,CB$1,FALSE),IF(F18=")",VLOOKUP(A16,$V$3:$AA$1023,6,FALSE),""))</f>
      </c>
      <c r="H18" s="14">
        <f>IF(VLOOKUP($A16,$V$3:$BR$1023,5,FALSE)=10,")",IF(VLOOKUP($A16,$V$3:$BR$1023,5,FALSE)&gt;=11,"/",""))</f>
      </c>
      <c r="I18" s="14">
        <f>IF(VLOOKUP($A16,$V$3:$Z$1023,5,FALSE)&gt;=11,VLOOKUP($A16,$V$3:$CE$1023,CC$1,FALSE),IF(H18=")",VLOOKUP(A16,$V$3:$AA$1023,6,FALSE),""))</f>
      </c>
      <c r="J18" s="14">
        <f>IF(VLOOKUP($A16,$V$3:$BR$1023,5,FALSE)=11,")",IF(VLOOKUP($A16,$V$3:$BR$1023,5,FALSE)&gt;=12,"/",""))</f>
      </c>
      <c r="K18" s="14">
        <f>IF(VLOOKUP($A16,$V$3:$Z$1023,5,FALSE)&gt;=12,VLOOKUP($A16,$V$3:$CE$1023,CD$1,FALSE),IF(J18=")",VLOOKUP(A16,$V$3:$AA$1023,6,FALSE),""))</f>
      </c>
      <c r="L18" s="14">
        <f>IF(VLOOKUP($A16,$V$3:$BR$1023,5,FALSE)=12,")",IF(VLOOKUP($A16,$V$3:$BR$1023,5,FALSE)&gt;=13,"/",""))</f>
      </c>
      <c r="M18" s="14">
        <f>IF(VLOOKUP($A16,$V$3:$Z$1023,5,FALSE)&gt;=13,VLOOKUP($A16,$V$3:$CE$1023,CE$1,FALSE),IF(L18=")",VLOOKUP(A16,$V$3:$AA$1023,6,FALSE),""))</f>
      </c>
      <c r="N18" s="14">
        <f>IF(VLOOKUP($A16,$V$3:$BR$1023,5,FALSE)=13,")",IF(VLOOKUP($A16,$V$3:$BR$1023,5,FALSE)&gt;=14,"/",""))</f>
      </c>
      <c r="O18" s="14"/>
      <c r="P18" s="14"/>
      <c r="Q18" s="13">
        <f>IF(P18="","",VLOOKUP(A16,V$3:AA$1023,6,FALSE))</f>
      </c>
      <c r="R18" s="35">
        <v>1</v>
      </c>
      <c r="S18" s="55" t="s">
        <v>2000</v>
      </c>
      <c r="V18" s="42">
        <f t="shared" si="0"/>
        <v>266</v>
      </c>
      <c r="W18" s="53" t="s">
        <v>1999</v>
      </c>
      <c r="X18" s="41" t="s">
        <v>1996</v>
      </c>
      <c r="Y18" s="42">
        <f ca="1" t="shared" si="1"/>
        <v>0.39127718940656586</v>
      </c>
      <c r="Z18" s="42">
        <f t="shared" si="2"/>
        <v>5</v>
      </c>
      <c r="AA18" s="42" t="s">
        <v>1350</v>
      </c>
      <c r="AB18" s="42" t="s">
        <v>1997</v>
      </c>
      <c r="AC18" s="39" t="s">
        <v>688</v>
      </c>
      <c r="AD18" s="39" t="s">
        <v>817</v>
      </c>
      <c r="AE18" s="39" t="s">
        <v>1998</v>
      </c>
      <c r="AF18" s="39" t="s">
        <v>698</v>
      </c>
      <c r="AP18" s="39">
        <f ca="1" t="shared" si="3"/>
        <v>0.7967078702906445</v>
      </c>
      <c r="AQ18" s="39">
        <f ca="1" t="shared" si="4"/>
        <v>0.6793211244195669</v>
      </c>
      <c r="AR18" s="39">
        <f ca="1" t="shared" si="5"/>
        <v>0.82408992456687</v>
      </c>
      <c r="AS18" s="39">
        <f ca="1" t="shared" si="6"/>
        <v>0.3470711109734539</v>
      </c>
      <c r="AT18" s="39">
        <f ca="1" t="shared" si="18"/>
        <v>0.5984761712305113</v>
      </c>
      <c r="BD18" s="38">
        <f t="shared" si="7"/>
        <v>2</v>
      </c>
      <c r="BE18" s="38">
        <f t="shared" si="8"/>
        <v>3</v>
      </c>
      <c r="BF18" s="38">
        <f t="shared" si="9"/>
        <v>1</v>
      </c>
      <c r="BG18" s="38">
        <f t="shared" si="10"/>
        <v>5</v>
      </c>
      <c r="BH18" s="38">
        <f t="shared" si="19"/>
        <v>4</v>
      </c>
      <c r="BR18" s="38">
        <v>16</v>
      </c>
      <c r="BS18" s="38" t="str">
        <f>HLOOKUP(BD18,$AB$2:$AN18,$BR18+1)</f>
        <v>to</v>
      </c>
      <c r="BT18" s="38" t="str">
        <f>HLOOKUP(BE18,$AB$2:$AN433,$BR18+1)</f>
        <v>this</v>
      </c>
      <c r="BU18" s="38" t="str">
        <f>HLOOKUP(BF18,$AB$2:$AN433,$BR18+1)</f>
        <v>welcome</v>
      </c>
      <c r="BV18" s="38" t="str">
        <f>HLOOKUP(BG18,$AB$2:$AN433,$BR18+1)</f>
        <v>time</v>
      </c>
      <c r="BW18" s="38" t="str">
        <f>HLOOKUP(BH18,$AB$2:$AN433,$BR18+1)</f>
        <v>crazy</v>
      </c>
      <c r="BZ18" s="38"/>
      <c r="CA18" s="38"/>
      <c r="CB18" s="38"/>
      <c r="CC18" s="38"/>
      <c r="CD18" s="38"/>
      <c r="CE18" s="38"/>
      <c r="CF18" s="38"/>
      <c r="CG18" s="36" t="str">
        <f t="shared" si="11"/>
        <v>北斗の拳(世紀末救世主伝説)</v>
      </c>
    </row>
    <row r="19" spans="1:85" ht="18.75" customHeight="1">
      <c r="A19" s="14"/>
      <c r="B19" s="14"/>
      <c r="C19" s="14"/>
      <c r="D19" s="14"/>
      <c r="E19" s="14"/>
      <c r="F19" s="14"/>
      <c r="G19" s="14"/>
      <c r="H19" s="14"/>
      <c r="I19" s="14"/>
      <c r="J19" s="14"/>
      <c r="K19" s="14"/>
      <c r="L19" s="14"/>
      <c r="M19" s="14"/>
      <c r="N19" s="14"/>
      <c r="O19" s="14"/>
      <c r="P19" s="14"/>
      <c r="Q19" s="14"/>
      <c r="R19" s="35">
        <v>1</v>
      </c>
      <c r="S19" s="40" t="s">
        <v>2001</v>
      </c>
      <c r="V19" s="42">
        <f t="shared" si="0"/>
        <v>32</v>
      </c>
      <c r="W19" s="53" t="s">
        <v>2008</v>
      </c>
      <c r="X19" s="41" t="s">
        <v>2002</v>
      </c>
      <c r="Y19" s="42">
        <f ca="1" t="shared" si="1"/>
        <v>0.9446041618833285</v>
      </c>
      <c r="Z19" s="42">
        <f t="shared" si="2"/>
        <v>5</v>
      </c>
      <c r="AA19" s="42" t="s">
        <v>1089</v>
      </c>
      <c r="AB19" s="42" t="s">
        <v>2003</v>
      </c>
      <c r="AC19" s="39" t="s">
        <v>2004</v>
      </c>
      <c r="AD19" s="39" t="s">
        <v>2005</v>
      </c>
      <c r="AE19" s="39" t="s">
        <v>2006</v>
      </c>
      <c r="AF19" s="39" t="s">
        <v>2007</v>
      </c>
      <c r="AP19" s="39">
        <f ca="1" t="shared" si="3"/>
        <v>0.8097682835072932</v>
      </c>
      <c r="AQ19" s="39">
        <f ca="1" t="shared" si="4"/>
        <v>0.9456393251269155</v>
      </c>
      <c r="AR19" s="39">
        <f ca="1" t="shared" si="5"/>
        <v>0.33513907143721067</v>
      </c>
      <c r="AS19" s="39">
        <f ca="1" t="shared" si="6"/>
        <v>0.464168459554374</v>
      </c>
      <c r="AT19" s="39">
        <f ca="1" t="shared" si="18"/>
        <v>0.6121475848459623</v>
      </c>
      <c r="BD19" s="38">
        <f t="shared" si="7"/>
        <v>2</v>
      </c>
      <c r="BE19" s="38">
        <f t="shared" si="8"/>
        <v>1</v>
      </c>
      <c r="BF19" s="38">
        <f t="shared" si="9"/>
        <v>5</v>
      </c>
      <c r="BG19" s="38">
        <f t="shared" si="10"/>
        <v>4</v>
      </c>
      <c r="BH19" s="38">
        <f t="shared" si="19"/>
        <v>3</v>
      </c>
      <c r="BR19" s="38">
        <v>17</v>
      </c>
      <c r="BS19" s="38" t="str">
        <f>HLOOKUP(BD19,$AB$2:$AN19,$BR19+1)</f>
        <v>can't</v>
      </c>
      <c r="BT19" s="38" t="str">
        <f>HLOOKUP(BE19,$AB$2:$AN434,$BR19+1)</f>
        <v>I</v>
      </c>
      <c r="BU19" s="38" t="str">
        <f>HLOOKUP(BF19,$AB$2:$AN434,$BR19+1)</f>
        <v>you</v>
      </c>
      <c r="BV19" s="38" t="str">
        <f>HLOOKUP(BG19,$AB$2:$AN434,$BR19+1)</f>
        <v>loving</v>
      </c>
      <c r="BW19" s="38" t="str">
        <f>HLOOKUP(BH19,$AB$2:$AN434,$BR19+1)</f>
        <v>stop</v>
      </c>
      <c r="BZ19" s="38"/>
      <c r="CA19" s="38"/>
      <c r="CB19" s="38"/>
      <c r="CC19" s="38"/>
      <c r="CD19" s="38"/>
      <c r="CE19" s="38"/>
      <c r="CF19" s="38"/>
      <c r="CG19" s="36" t="str">
        <f t="shared" si="11"/>
        <v>VAN HALEN</v>
      </c>
    </row>
    <row r="20" spans="1:85" ht="13.5" customHeight="1">
      <c r="A20" s="8">
        <v>5</v>
      </c>
      <c r="B20" s="9" t="s">
        <v>1111</v>
      </c>
      <c r="C20" s="60" t="str">
        <f>VLOOKUP(A20,V$3:W$1027,2,FALSE)</f>
        <v>私はとても忙しいので、テニスができない。</v>
      </c>
      <c r="D20" s="61"/>
      <c r="E20" s="61"/>
      <c r="F20" s="61"/>
      <c r="G20" s="61"/>
      <c r="H20" s="61"/>
      <c r="I20" s="61"/>
      <c r="J20" s="61"/>
      <c r="K20" s="61"/>
      <c r="L20" s="61"/>
      <c r="M20" s="58" t="str">
        <f>VLOOKUP(A20,V$3:BR$1023,49,FALSE)*100+VLOOKUP(A20,V$3:BR$1023,5,FALSE)&amp;" "&amp;VLOOKUP(A20,V$3:CG$1000,64,FALSE)</f>
        <v>25309 接続詞</v>
      </c>
      <c r="N20" s="59"/>
      <c r="O20" s="59"/>
      <c r="P20" s="59"/>
      <c r="Q20" s="59"/>
      <c r="R20" s="35">
        <v>1</v>
      </c>
      <c r="S20" s="40" t="s">
        <v>1353</v>
      </c>
      <c r="V20" s="42">
        <f t="shared" si="0"/>
        <v>359</v>
      </c>
      <c r="W20" s="53" t="s">
        <v>1355</v>
      </c>
      <c r="X20" s="41" t="s">
        <v>1354</v>
      </c>
      <c r="Y20" s="42">
        <f ca="1" t="shared" si="1"/>
        <v>0.16880085616938612</v>
      </c>
      <c r="Z20" s="42">
        <f t="shared" si="2"/>
        <v>6</v>
      </c>
      <c r="AA20" s="42" t="s">
        <v>1089</v>
      </c>
      <c r="AB20" s="42" t="s">
        <v>1356</v>
      </c>
      <c r="AC20" s="39" t="s">
        <v>717</v>
      </c>
      <c r="AD20" s="39" t="s">
        <v>1357</v>
      </c>
      <c r="AE20" s="39" t="s">
        <v>688</v>
      </c>
      <c r="AF20" s="39" t="s">
        <v>1358</v>
      </c>
      <c r="AG20" s="39" t="s">
        <v>681</v>
      </c>
      <c r="AP20" s="39">
        <f ca="1" t="shared" si="3"/>
        <v>0.3788977436166263</v>
      </c>
      <c r="AQ20" s="39">
        <f ca="1" t="shared" si="4"/>
        <v>0.36606705888703606</v>
      </c>
      <c r="AR20" s="39">
        <f ca="1" t="shared" si="5"/>
        <v>0.3559123295811104</v>
      </c>
      <c r="AS20" s="39">
        <f ca="1" t="shared" si="6"/>
        <v>0.8115433836415453</v>
      </c>
      <c r="AT20" s="39">
        <f ca="1" t="shared" si="18"/>
        <v>0.6263158160853297</v>
      </c>
      <c r="AU20" s="39">
        <f ca="1">IF(AG20=0,"",RAND())</f>
        <v>0.2589567740231109</v>
      </c>
      <c r="BD20" s="38">
        <f t="shared" si="7"/>
        <v>3</v>
      </c>
      <c r="BE20" s="38">
        <f t="shared" si="8"/>
        <v>4</v>
      </c>
      <c r="BF20" s="38">
        <f t="shared" si="9"/>
        <v>5</v>
      </c>
      <c r="BG20" s="38">
        <f t="shared" si="10"/>
        <v>1</v>
      </c>
      <c r="BH20" s="38">
        <f t="shared" si="19"/>
        <v>2</v>
      </c>
      <c r="BI20" s="38">
        <f>RANK(AU20,$AP20:$BB20)</f>
        <v>6</v>
      </c>
      <c r="BR20" s="38">
        <v>18</v>
      </c>
      <c r="BS20" s="38" t="str">
        <f>HLOOKUP(BD20,$AB$2:$AN20,$BR20+1)</f>
        <v>born</v>
      </c>
      <c r="BT20" s="38" t="str">
        <f>HLOOKUP(BE20,$AB$2:$AN434,$BR20+1)</f>
        <v>to</v>
      </c>
      <c r="BU20" s="38" t="str">
        <f>HLOOKUP(BF20,$AB$2:$AN434,$BR20+1)</f>
        <v>love</v>
      </c>
      <c r="BV20" s="38" t="str">
        <f>HLOOKUP(BG20,$AB$2:$AN434,$BR20+1)</f>
        <v>I</v>
      </c>
      <c r="BW20" s="38" t="str">
        <f>HLOOKUP(BH20,$AB$2:$AN434,$BR20+1)</f>
        <v>was</v>
      </c>
      <c r="BX20" s="38" t="str">
        <f>HLOOKUP(BI20,$AB$2:$AN434,$BR20+1)</f>
        <v>you</v>
      </c>
      <c r="BZ20" s="38"/>
      <c r="CA20" s="38"/>
      <c r="CB20" s="38"/>
      <c r="CC20" s="38"/>
      <c r="CD20" s="38"/>
      <c r="CE20" s="38"/>
      <c r="CF20" s="38"/>
      <c r="CG20" s="36" t="str">
        <f t="shared" si="11"/>
        <v>Queen</v>
      </c>
    </row>
    <row r="21" spans="1:85" ht="18.75" customHeight="1">
      <c r="A21" s="14"/>
      <c r="B21" s="14" t="s">
        <v>1112</v>
      </c>
      <c r="C21" s="14" t="str">
        <f>VLOOKUP($A20,$V$3:$CE$1023,BS$1,FALSE)</f>
        <v>tennis</v>
      </c>
      <c r="D21" s="14" t="s">
        <v>1110</v>
      </c>
      <c r="E21" s="14" t="str">
        <f>VLOOKUP($A20,$V$3:$CE$1023,BT$1,FALSE)</f>
        <v>busy</v>
      </c>
      <c r="F21" s="14" t="s">
        <v>1110</v>
      </c>
      <c r="G21" s="14" t="str">
        <f>VLOOKUP($A20,$V$3:$CE$1023,BU$1,FALSE)</f>
        <v>I</v>
      </c>
      <c r="H21" s="14" t="s">
        <v>1110</v>
      </c>
      <c r="I21" s="14" t="str">
        <f>VLOOKUP($A20,$V$3:$CE$1023,BV$1,FALSE)</f>
        <v>am</v>
      </c>
      <c r="J21" s="14" t="str">
        <f>IF(VLOOKUP($A20,$V$3:$BR$1023,5,FALSE)=4,")","/")</f>
        <v>/</v>
      </c>
      <c r="K21" s="14" t="str">
        <f>IF(J21=")",VLOOKUP(A20,$V$3:$AA$1023,6,FALSE),VLOOKUP($A20,$V$3:$CE$1023,BW$1,FALSE))</f>
        <v>that</v>
      </c>
      <c r="L21" s="14" t="str">
        <f>IF(VLOOKUP($A20,$V$3:$BR$1023,5,FALSE)=5,")",IF(VLOOKUP($A20,$V$3:$BR$1023,5,FALSE)&gt;=6,"/",""))</f>
        <v>/</v>
      </c>
      <c r="M21" s="14" t="str">
        <f>IF(L21=")",VLOOKUP($A20,V$3:AA$1023,6,FALSE),IF(L21="","",VLOOKUP($A20,$V$3:$CE$1023,BX$1,FALSE)))</f>
        <v>play</v>
      </c>
      <c r="N21" s="14" t="str">
        <f>IF(VLOOKUP($A20,$V$3:$BR$1023,5,FALSE)=6,")",IF(VLOOKUP($A20,$V$3:$BR$1023,5,FALSE)&gt;=7,"/",""))</f>
        <v>/</v>
      </c>
      <c r="O21" s="14" t="str">
        <f>IF(N21=")",VLOOKUP($A20,V$3:AA$1023,6,FALSE),IF(N21="","",VLOOKUP($A20,$V$3:$CE$1023,BY$1,FALSE)))</f>
        <v>I</v>
      </c>
      <c r="P21" s="14" t="str">
        <f>IF(VLOOKUP(A20,V$3:Z$1023,5,FALSE)=7,")",IF(VLOOKUP(A20,V$3:Z$1023,5,FALSE)&gt;7,"/",""))</f>
        <v>/</v>
      </c>
      <c r="Q21" s="13">
        <f>IF(P21=")",VLOOKUP(A20,V$3:AA$1023,6,FALSE),"")</f>
      </c>
      <c r="R21" s="35">
        <v>1</v>
      </c>
      <c r="S21" s="40" t="s">
        <v>1359</v>
      </c>
      <c r="V21" s="42">
        <f t="shared" si="0"/>
        <v>430</v>
      </c>
      <c r="W21" s="53" t="s">
        <v>1383</v>
      </c>
      <c r="X21" s="41" t="s">
        <v>1360</v>
      </c>
      <c r="Y21" s="42">
        <f ca="1" t="shared" si="1"/>
        <v>0.004535439541039077</v>
      </c>
      <c r="Z21" s="42">
        <f t="shared" si="2"/>
        <v>8</v>
      </c>
      <c r="AA21" s="42" t="s">
        <v>1089</v>
      </c>
      <c r="AB21" s="42" t="s">
        <v>692</v>
      </c>
      <c r="AC21" s="39" t="s">
        <v>1448</v>
      </c>
      <c r="AD21" s="39" t="s">
        <v>1477</v>
      </c>
      <c r="AE21" s="39" t="s">
        <v>1361</v>
      </c>
      <c r="AF21" s="39" t="s">
        <v>1362</v>
      </c>
      <c r="AG21" s="39" t="s">
        <v>859</v>
      </c>
      <c r="AH21" s="39" t="s">
        <v>1363</v>
      </c>
      <c r="AI21" s="39" t="s">
        <v>681</v>
      </c>
      <c r="AP21" s="39">
        <f ca="1" t="shared" si="3"/>
        <v>0.4232885309658707</v>
      </c>
      <c r="AQ21" s="39">
        <f ca="1" t="shared" si="4"/>
        <v>0.3279896158162714</v>
      </c>
      <c r="AR21" s="39">
        <f ca="1" t="shared" si="5"/>
        <v>0.3973439316013796</v>
      </c>
      <c r="AS21" s="39">
        <f ca="1" t="shared" si="6"/>
        <v>0.4759405316699894</v>
      </c>
      <c r="AT21" s="39">
        <f ca="1" t="shared" si="18"/>
        <v>0.5260792571490156</v>
      </c>
      <c r="AU21" s="39">
        <f ca="1">IF(AG21=0,"",RAND())</f>
        <v>0.8357114604822073</v>
      </c>
      <c r="AV21" s="39">
        <f ca="1">IF(AH21=0,"",RAND())</f>
        <v>0.7335803957583513</v>
      </c>
      <c r="AW21" s="39">
        <f ca="1">IF(AI21=0,"",RAND())</f>
        <v>0.7043937427683371</v>
      </c>
      <c r="BD21" s="38">
        <f t="shared" si="7"/>
        <v>6</v>
      </c>
      <c r="BE21" s="38">
        <f t="shared" si="8"/>
        <v>8</v>
      </c>
      <c r="BF21" s="38">
        <f t="shared" si="9"/>
        <v>7</v>
      </c>
      <c r="BG21" s="38">
        <f t="shared" si="10"/>
        <v>5</v>
      </c>
      <c r="BH21" s="38">
        <f t="shared" si="19"/>
        <v>4</v>
      </c>
      <c r="BI21" s="38">
        <f>RANK(AU21,$AP21:$BB21)</f>
        <v>1</v>
      </c>
      <c r="BJ21" s="38">
        <f>RANK(AV21,$AP21:$BB21)</f>
        <v>2</v>
      </c>
      <c r="BK21" s="38">
        <f>RANK(AW21,$AP21:$BB21)</f>
        <v>3</v>
      </c>
      <c r="BR21" s="38">
        <v>19</v>
      </c>
      <c r="BS21" s="38" t="str">
        <f>HLOOKUP(BD21,$AB$2:$AN21,$BR21+1)</f>
        <v>is</v>
      </c>
      <c r="BT21" s="38" t="str">
        <f>HLOOKUP(BE21,$AB$2:$AN434,$BR21+1)</f>
        <v>you</v>
      </c>
      <c r="BU21" s="38" t="str">
        <f>HLOOKUP(BF21,$AB$2:$AN434,$BR21+1)</f>
        <v>without</v>
      </c>
      <c r="BV21" s="38" t="str">
        <f>HLOOKUP(BG21,$AB$2:$AN434,$BR21+1)</f>
        <v>living</v>
      </c>
      <c r="BW21" s="38" t="str">
        <f>HLOOKUP(BH21,$AB$2:$AN434,$BR21+1)</f>
        <v>if</v>
      </c>
      <c r="BX21" s="38" t="str">
        <f>HLOOKUP(BI21,$AB$2:$AN434,$BR21+1)</f>
        <v>I</v>
      </c>
      <c r="BY21" s="38" t="str">
        <f>HLOOKUP(BJ21,$AB$2:$AN434,$BR21+1)</f>
        <v>can't</v>
      </c>
      <c r="BZ21" s="38" t="str">
        <f>HLOOKUP(BK21,$AB$2:$AN434,$BR21+1)</f>
        <v>live</v>
      </c>
      <c r="CA21" s="38"/>
      <c r="CB21" s="38"/>
      <c r="CC21" s="38"/>
      <c r="CD21" s="38"/>
      <c r="CE21" s="38"/>
      <c r="CF21" s="38"/>
      <c r="CG21" s="36" t="str">
        <f t="shared" si="11"/>
        <v>Harry Nilsson</v>
      </c>
    </row>
    <row r="22" spans="1:85" ht="18.75" customHeight="1">
      <c r="A22" s="14"/>
      <c r="B22" s="14"/>
      <c r="C22" s="14" t="str">
        <f>IF(VLOOKUP($A20,$V$3:$Z$1023,5,FALSE)&gt;=8,VLOOKUP($A20,$V$3:$CE$1023,BZ$1,FALSE),"")</f>
        <v>cannot</v>
      </c>
      <c r="D22" s="14" t="str">
        <f>IF(VLOOKUP($A20,$V$3:$BR$1023,5,FALSE)=8,")",IF(VLOOKUP($A20,$V$3:$BR$1023,5,FALSE)&gt;=9,"/",""))</f>
        <v>/</v>
      </c>
      <c r="E22" s="14" t="str">
        <f>IF(VLOOKUP($A20,$V$3:$Z$1023,5,FALSE)&gt;=9,VLOOKUP($A20,$V$3:$CE$1023,CA$1,FALSE),IF(D22=")",VLOOKUP(A20,$V$3:$AA$1023,6,FALSE),""))</f>
        <v>so</v>
      </c>
      <c r="F22" s="14" t="str">
        <f>IF(VLOOKUP($A20,$V$3:$BR$1023,5,FALSE)=9,")",IF(VLOOKUP($A20,$V$3:$BR$1023,5,FALSE)&gt;=10,"/",""))</f>
        <v>)</v>
      </c>
      <c r="G22" s="14" t="str">
        <f>IF(VLOOKUP($A20,$V$3:$Z$1023,5,FALSE)&gt;=10,VLOOKUP($A20,$V$3:$CE$1023,CB$1,FALSE),IF(F22=")",VLOOKUP(A20,$V$3:$AA$1023,6,FALSE),""))</f>
        <v>.</v>
      </c>
      <c r="H22" s="14">
        <f>IF(VLOOKUP($A20,$V$3:$BR$1023,5,FALSE)=10,")",IF(VLOOKUP($A20,$V$3:$BR$1023,5,FALSE)&gt;=11,"/",""))</f>
      </c>
      <c r="I22" s="14">
        <f>IF(VLOOKUP($A20,$V$3:$Z$1023,5,FALSE)&gt;=11,VLOOKUP($A20,$V$3:$CE$1023,CC$1,FALSE),IF(H22=")",VLOOKUP(A20,$V$3:$AA$1023,6,FALSE),""))</f>
      </c>
      <c r="J22" s="14">
        <f>IF(VLOOKUP($A20,$V$3:$BR$1023,5,FALSE)=11,")",IF(VLOOKUP($A20,$V$3:$BR$1023,5,FALSE)&gt;=12,"/",""))</f>
      </c>
      <c r="K22" s="14">
        <f>IF(VLOOKUP($A20,$V$3:$Z$1023,5,FALSE)&gt;=12,VLOOKUP($A20,$V$3:$CE$1023,CD$1,FALSE),IF(J22=")",VLOOKUP(A20,$V$3:$AA$1023,6,FALSE),""))</f>
      </c>
      <c r="L22" s="14">
        <f>IF(VLOOKUP($A20,$V$3:$BR$1023,5,FALSE)=12,")",IF(VLOOKUP($A20,$V$3:$BR$1023,5,FALSE)&gt;=13,"/",""))</f>
      </c>
      <c r="M22" s="14">
        <f>IF(VLOOKUP($A20,$V$3:$Z$1023,5,FALSE)&gt;=13,VLOOKUP($A20,$V$3:$CE$1023,CE$1,FALSE),IF(L22=")",VLOOKUP(A20,$V$3:$AA$1023,6,FALSE),""))</f>
      </c>
      <c r="N22" s="14">
        <f>IF(VLOOKUP($A20,$V$3:$BR$1023,5,FALSE)=13,")",IF(VLOOKUP($A20,$V$3:$BR$1023,5,FALSE)&gt;=14,"/",""))</f>
      </c>
      <c r="O22" s="14"/>
      <c r="P22" s="14"/>
      <c r="Q22" s="13">
        <f>IF(P22="","",VLOOKUP(A20,V$3:AA$1023,6,FALSE))</f>
      </c>
      <c r="R22" s="35">
        <v>1</v>
      </c>
      <c r="S22" s="55" t="s">
        <v>1399</v>
      </c>
      <c r="V22" s="42">
        <f t="shared" si="0"/>
        <v>113</v>
      </c>
      <c r="W22" s="53" t="s">
        <v>1400</v>
      </c>
      <c r="X22" s="41" t="s">
        <v>1401</v>
      </c>
      <c r="Y22" s="42">
        <f ca="1" t="shared" si="1"/>
        <v>0.753878732544774</v>
      </c>
      <c r="Z22" s="42">
        <f t="shared" si="2"/>
        <v>5</v>
      </c>
      <c r="AA22" s="42" t="s">
        <v>1089</v>
      </c>
      <c r="AB22" s="42" t="s">
        <v>1402</v>
      </c>
      <c r="AC22" s="39" t="s">
        <v>701</v>
      </c>
      <c r="AD22" s="39" t="s">
        <v>771</v>
      </c>
      <c r="AE22" s="39" t="s">
        <v>1403</v>
      </c>
      <c r="AF22" s="39" t="s">
        <v>1404</v>
      </c>
      <c r="AP22" s="39">
        <f ca="1" t="shared" si="3"/>
        <v>0.3414465440008838</v>
      </c>
      <c r="AQ22" s="39">
        <f ca="1" t="shared" si="4"/>
        <v>0.557835632679913</v>
      </c>
      <c r="AR22" s="39">
        <f ca="1" t="shared" si="5"/>
        <v>0.7150755494254248</v>
      </c>
      <c r="AS22" s="39">
        <f ca="1" t="shared" si="6"/>
        <v>0.9132603726243764</v>
      </c>
      <c r="AT22" s="39">
        <f ca="1" t="shared" si="18"/>
        <v>0.9682979070973436</v>
      </c>
      <c r="BD22" s="38">
        <f t="shared" si="7"/>
        <v>5</v>
      </c>
      <c r="BE22" s="38">
        <f t="shared" si="8"/>
        <v>4</v>
      </c>
      <c r="BF22" s="38">
        <f t="shared" si="9"/>
        <v>3</v>
      </c>
      <c r="BG22" s="38">
        <f t="shared" si="10"/>
        <v>2</v>
      </c>
      <c r="BH22" s="38">
        <f t="shared" si="19"/>
        <v>1</v>
      </c>
      <c r="BR22" s="38">
        <v>20</v>
      </c>
      <c r="BS22" s="38" t="str">
        <f>HLOOKUP(BD22,$AB$2:$AN22,$BR22+1)</f>
        <v>tonight</v>
      </c>
      <c r="BT22" s="38" t="str">
        <f>HLOOKUP(BE22,$AB$2:$AN434,$BR22+1)</f>
        <v>fireworks</v>
      </c>
      <c r="BU22" s="38" t="str">
        <f>HLOOKUP(BF22,$AB$2:$AN434,$BR22+1)</f>
        <v>be</v>
      </c>
      <c r="BV22" s="38" t="str">
        <f>HLOOKUP(BG22,$AB$2:$AN434,$BR22+1)</f>
        <v>will</v>
      </c>
      <c r="BW22" s="38" t="str">
        <f>HLOOKUP(BH22,$AB$2:$AN434,$BR22+1)</f>
        <v>there</v>
      </c>
      <c r="BZ22" s="38"/>
      <c r="CA22" s="38"/>
      <c r="CB22" s="38"/>
      <c r="CC22" s="38"/>
      <c r="CD22" s="38"/>
      <c r="CE22" s="38"/>
      <c r="CF22" s="38"/>
      <c r="CG22" s="36" t="str">
        <f t="shared" si="11"/>
        <v>ゴダイゴ</v>
      </c>
    </row>
    <row r="23" spans="1:85" ht="18.75" customHeight="1">
      <c r="A23" s="14"/>
      <c r="B23" s="14"/>
      <c r="C23" s="14"/>
      <c r="D23" s="14"/>
      <c r="E23" s="14"/>
      <c r="F23" s="14"/>
      <c r="G23" s="14"/>
      <c r="H23" s="14"/>
      <c r="I23" s="14"/>
      <c r="J23" s="14"/>
      <c r="K23" s="14"/>
      <c r="L23" s="14"/>
      <c r="M23" s="14"/>
      <c r="N23" s="14"/>
      <c r="O23" s="14"/>
      <c r="P23" s="14"/>
      <c r="Q23" s="14"/>
      <c r="R23" s="35">
        <v>1</v>
      </c>
      <c r="S23" s="55" t="s">
        <v>1399</v>
      </c>
      <c r="V23" s="42">
        <f t="shared" si="0"/>
        <v>409</v>
      </c>
      <c r="W23" s="53" t="s">
        <v>1445</v>
      </c>
      <c r="X23" s="41" t="s">
        <v>1405</v>
      </c>
      <c r="Y23" s="42">
        <f ca="1" t="shared" si="1"/>
        <v>0.05435932222544926</v>
      </c>
      <c r="Z23" s="42">
        <f t="shared" si="2"/>
        <v>6</v>
      </c>
      <c r="AA23" s="42" t="s">
        <v>1089</v>
      </c>
      <c r="AB23" s="42" t="s">
        <v>1406</v>
      </c>
      <c r="AC23" s="39" t="s">
        <v>1797</v>
      </c>
      <c r="AD23" s="39" t="s">
        <v>1407</v>
      </c>
      <c r="AE23" s="39" t="s">
        <v>696</v>
      </c>
      <c r="AF23" s="39" t="s">
        <v>1408</v>
      </c>
      <c r="AG23" s="39" t="s">
        <v>1409</v>
      </c>
      <c r="AP23" s="39">
        <f ca="1" t="shared" si="3"/>
        <v>0.9767039680786713</v>
      </c>
      <c r="AQ23" s="39">
        <f ca="1" t="shared" si="4"/>
        <v>0.420997500631084</v>
      </c>
      <c r="AR23" s="39">
        <f ca="1" t="shared" si="5"/>
        <v>0.8277806978758395</v>
      </c>
      <c r="AS23" s="39">
        <f ca="1" t="shared" si="6"/>
        <v>0.1972065346673535</v>
      </c>
      <c r="AT23" s="39">
        <f ca="1" t="shared" si="18"/>
        <v>0.8455608386199431</v>
      </c>
      <c r="AU23" s="39">
        <f ca="1">IF(AG23=0,"",RAND())</f>
        <v>0.46432308646151554</v>
      </c>
      <c r="BD23" s="38">
        <f t="shared" si="7"/>
        <v>1</v>
      </c>
      <c r="BE23" s="38">
        <f t="shared" si="8"/>
        <v>5</v>
      </c>
      <c r="BF23" s="38">
        <f t="shared" si="9"/>
        <v>3</v>
      </c>
      <c r="BG23" s="38">
        <f t="shared" si="10"/>
        <v>6</v>
      </c>
      <c r="BH23" s="38">
        <f t="shared" si="19"/>
        <v>2</v>
      </c>
      <c r="BI23" s="38">
        <f>RANK(AU23,$AP23:$BB23)</f>
        <v>4</v>
      </c>
      <c r="BR23" s="38">
        <v>21</v>
      </c>
      <c r="BS23" s="38" t="str">
        <f>HLOOKUP(BD23,$AB$2:$AN23,$BR23+1)</f>
        <v>every</v>
      </c>
      <c r="BT23" s="38" t="str">
        <f>HLOOKUP(BE23,$AB$2:$AN434,$BR23+1)</f>
        <v>beautiful</v>
      </c>
      <c r="BU23" s="38" t="str">
        <f>HLOOKUP(BF23,$AB$2:$AN434,$BR23+1)</f>
        <v>has</v>
      </c>
      <c r="BV23" s="38" t="str">
        <f>HLOOKUP(BG23,$AB$2:$AN434,$BR23+1)</f>
        <v>name</v>
      </c>
      <c r="BW23" s="38" t="str">
        <f>HLOOKUP(BH23,$AB$2:$AN434,$BR23+1)</f>
        <v>child</v>
      </c>
      <c r="BX23" s="38" t="str">
        <f>HLOOKUP(BI23,$AB$2:$AN434,$BR23+1)</f>
        <v>a</v>
      </c>
      <c r="BZ23" s="38"/>
      <c r="CA23" s="38"/>
      <c r="CB23" s="38"/>
      <c r="CC23" s="38"/>
      <c r="CD23" s="38"/>
      <c r="CE23" s="38"/>
      <c r="CF23" s="38"/>
      <c r="CG23" s="36" t="str">
        <f t="shared" si="11"/>
        <v>ゴダイゴ</v>
      </c>
    </row>
    <row r="24" spans="1:85" ht="13.5" customHeight="1">
      <c r="A24" s="8">
        <v>6</v>
      </c>
      <c r="B24" s="9" t="s">
        <v>1111</v>
      </c>
      <c r="C24" s="60" t="str">
        <f>VLOOKUP(A24,V$3:W$1027,2,FALSE)</f>
        <v>私が帰宅したあとで、雨が降り始めた。</v>
      </c>
      <c r="D24" s="61"/>
      <c r="E24" s="61"/>
      <c r="F24" s="61"/>
      <c r="G24" s="61"/>
      <c r="H24" s="61"/>
      <c r="I24" s="61"/>
      <c r="J24" s="61"/>
      <c r="K24" s="61"/>
      <c r="L24" s="61"/>
      <c r="M24" s="58" t="str">
        <f>VLOOKUP(A24,V$3:BR$1023,49,FALSE)*100+VLOOKUP(A24,V$3:BR$1023,5,FALSE)&amp;" "&amp;VLOOKUP(A24,V$3:CG$1000,64,FALSE)</f>
        <v>24609 接続詞</v>
      </c>
      <c r="N24" s="59"/>
      <c r="O24" s="59"/>
      <c r="P24" s="59"/>
      <c r="Q24" s="59"/>
      <c r="R24" s="35">
        <v>1</v>
      </c>
      <c r="S24" s="55" t="s">
        <v>1437</v>
      </c>
      <c r="V24" s="42">
        <f t="shared" si="0"/>
        <v>397</v>
      </c>
      <c r="W24" s="53" t="s">
        <v>1446</v>
      </c>
      <c r="X24" s="41" t="s">
        <v>1438</v>
      </c>
      <c r="Y24" s="42">
        <f ca="1" t="shared" si="1"/>
        <v>0.0742305761371635</v>
      </c>
      <c r="Z24" s="42">
        <f t="shared" si="2"/>
        <v>7</v>
      </c>
      <c r="AA24" s="42" t="s">
        <v>1089</v>
      </c>
      <c r="AB24" s="42" t="s">
        <v>1439</v>
      </c>
      <c r="AC24" s="39" t="s">
        <v>1440</v>
      </c>
      <c r="AD24" s="39" t="s">
        <v>1441</v>
      </c>
      <c r="AE24" s="39" t="s">
        <v>1442</v>
      </c>
      <c r="AF24" s="39" t="s">
        <v>2007</v>
      </c>
      <c r="AG24" s="39" t="s">
        <v>1443</v>
      </c>
      <c r="AH24" s="39" t="s">
        <v>1444</v>
      </c>
      <c r="AP24" s="39">
        <f ca="1" t="shared" si="3"/>
        <v>0.7217132240836632</v>
      </c>
      <c r="AQ24" s="39">
        <f ca="1" t="shared" si="4"/>
        <v>0.15690072565657687</v>
      </c>
      <c r="AR24" s="39">
        <f ca="1" t="shared" si="5"/>
        <v>0.13335367324141179</v>
      </c>
      <c r="AS24" s="39">
        <f ca="1" t="shared" si="6"/>
        <v>0.15797886022035268</v>
      </c>
      <c r="AT24" s="39">
        <f ca="1" t="shared" si="18"/>
        <v>0.877751903905144</v>
      </c>
      <c r="AU24" s="39">
        <f ca="1">IF(AG24=0,"",RAND())</f>
        <v>0.6127752524193744</v>
      </c>
      <c r="AV24" s="39">
        <f ca="1">IF(AH24=0,"",RAND())</f>
        <v>0.27708101067559987</v>
      </c>
      <c r="BD24" s="38">
        <f t="shared" si="7"/>
        <v>2</v>
      </c>
      <c r="BE24" s="38">
        <f t="shared" si="8"/>
        <v>6</v>
      </c>
      <c r="BF24" s="38">
        <f t="shared" si="9"/>
        <v>7</v>
      </c>
      <c r="BG24" s="38">
        <f t="shared" si="10"/>
        <v>5</v>
      </c>
      <c r="BH24" s="38">
        <f t="shared" si="19"/>
        <v>1</v>
      </c>
      <c r="BI24" s="38">
        <f>RANK(AU24,$AP24:$BB24)</f>
        <v>3</v>
      </c>
      <c r="BJ24" s="38">
        <f>RANK(AV24,$AP24:$BB24)</f>
        <v>4</v>
      </c>
      <c r="BR24" s="38">
        <v>22</v>
      </c>
      <c r="BS24" s="38" t="str">
        <f>HLOOKUP(BD24,$AB$2:$AN24,$BR24+1)</f>
        <v>is</v>
      </c>
      <c r="BT24" s="38" t="str">
        <f>HLOOKUP(BE24,$AB$2:$AN434,$BR24+1)</f>
        <v>want</v>
      </c>
      <c r="BU24" s="38" t="str">
        <f>HLOOKUP(BF24,$AB$2:$AN434,$BR24+1)</f>
        <v>it</v>
      </c>
      <c r="BV24" s="38" t="str">
        <f>HLOOKUP(BG24,$AB$2:$AN434,$BR24+1)</f>
        <v>you</v>
      </c>
      <c r="BW24" s="38" t="str">
        <f>HLOOKUP(BH24,$AB$2:$AN434,$BR24+1)</f>
        <v>war</v>
      </c>
      <c r="BX24" s="38" t="str">
        <f>HLOOKUP(BI24,$AB$2:$AN434,$BR24+1)</f>
        <v>over</v>
      </c>
      <c r="BY24" s="38" t="str">
        <f>HLOOKUP(BJ24,$AB$2:$AN434,$BR24+1)</f>
        <v>if</v>
      </c>
      <c r="BZ24" s="38"/>
      <c r="CA24" s="38"/>
      <c r="CB24" s="38"/>
      <c r="CC24" s="38"/>
      <c r="CD24" s="38"/>
      <c r="CE24" s="38"/>
      <c r="CF24" s="38"/>
      <c r="CG24" s="36" t="str">
        <f t="shared" si="11"/>
        <v>John Lennon</v>
      </c>
    </row>
    <row r="25" spans="1:85" ht="18.75" customHeight="1">
      <c r="A25" s="14"/>
      <c r="B25" s="14" t="s">
        <v>1112</v>
      </c>
      <c r="C25" s="14" t="str">
        <f>VLOOKUP($A24,$V$3:$CE$1023,BS$1,FALSE)</f>
        <v>,</v>
      </c>
      <c r="D25" s="14" t="s">
        <v>1110</v>
      </c>
      <c r="E25" s="14" t="str">
        <f>VLOOKUP($A24,$V$3:$CE$1023,BT$1,FALSE)</f>
        <v>it</v>
      </c>
      <c r="F25" s="14" t="s">
        <v>1110</v>
      </c>
      <c r="G25" s="14" t="str">
        <f>VLOOKUP($A24,$V$3:$CE$1023,BU$1,FALSE)</f>
        <v>came</v>
      </c>
      <c r="H25" s="14" t="s">
        <v>1110</v>
      </c>
      <c r="I25" s="14" t="str">
        <f>VLOOKUP($A24,$V$3:$CE$1023,BV$1,FALSE)</f>
        <v>to</v>
      </c>
      <c r="J25" s="14" t="str">
        <f>IF(VLOOKUP($A24,$V$3:$BR$1023,5,FALSE)=4,")","/")</f>
        <v>/</v>
      </c>
      <c r="K25" s="14" t="str">
        <f>IF(J25=")",VLOOKUP(A24,$V$3:$AA$1023,6,FALSE),VLOOKUP($A24,$V$3:$CE$1023,BW$1,FALSE))</f>
        <v>I</v>
      </c>
      <c r="L25" s="14" t="str">
        <f>IF(VLOOKUP($A24,$V$3:$BR$1023,5,FALSE)=5,")",IF(VLOOKUP($A24,$V$3:$BR$1023,5,FALSE)&gt;=6,"/",""))</f>
        <v>/</v>
      </c>
      <c r="M25" s="14" t="str">
        <f>IF(L25=")",VLOOKUP($A24,V$3:AA$1023,6,FALSE),IF(L25="","",VLOOKUP($A24,$V$3:$CE$1023,BX$1,FALSE)))</f>
        <v>began</v>
      </c>
      <c r="N25" s="14" t="str">
        <f>IF(VLOOKUP($A24,$V$3:$BR$1023,5,FALSE)=6,")",IF(VLOOKUP($A24,$V$3:$BR$1023,5,FALSE)&gt;=7,"/",""))</f>
        <v>/</v>
      </c>
      <c r="O25" s="14" t="str">
        <f>IF(N25=")",VLOOKUP($A24,V$3:AA$1023,6,FALSE),IF(N25="","",VLOOKUP($A24,$V$3:$CE$1023,BY$1,FALSE)))</f>
        <v>after</v>
      </c>
      <c r="P25" s="14" t="str">
        <f>IF(VLOOKUP(A24,V$3:Z$1023,5,FALSE)=7,")",IF(VLOOKUP(A24,V$3:Z$1023,5,FALSE)&gt;7,"/",""))</f>
        <v>/</v>
      </c>
      <c r="Q25" s="13">
        <f>IF(P25=")",VLOOKUP(A24,V$3:AA$1023,6,FALSE),"")</f>
      </c>
      <c r="R25" s="35">
        <v>1</v>
      </c>
      <c r="S25" s="1" t="s">
        <v>2020</v>
      </c>
      <c r="T25" s="1"/>
      <c r="U25" s="40">
        <v>1</v>
      </c>
      <c r="V25" s="42">
        <f t="shared" si="0"/>
        <v>333</v>
      </c>
      <c r="W25" s="43" t="s">
        <v>2021</v>
      </c>
      <c r="X25" s="41" t="s">
        <v>2022</v>
      </c>
      <c r="Y25" s="42">
        <f ca="1" t="shared" si="1"/>
        <v>0.22981524308268775</v>
      </c>
      <c r="Z25" s="42">
        <f t="shared" si="2"/>
        <v>5</v>
      </c>
      <c r="AA25" s="42" t="s">
        <v>1990</v>
      </c>
      <c r="AB25" s="42" t="s">
        <v>2023</v>
      </c>
      <c r="AC25" s="39" t="s">
        <v>2024</v>
      </c>
      <c r="AD25" s="39" t="s">
        <v>1904</v>
      </c>
      <c r="AE25" s="39" t="s">
        <v>1882</v>
      </c>
      <c r="AF25" s="39" t="s">
        <v>2025</v>
      </c>
      <c r="AP25" s="39">
        <f ca="1" t="shared" si="3"/>
        <v>0.56391910312127</v>
      </c>
      <c r="AQ25" s="39">
        <f ca="1" t="shared" si="4"/>
        <v>0.46083875399293195</v>
      </c>
      <c r="AR25" s="39">
        <f ca="1" t="shared" si="5"/>
        <v>0.10872996458466844</v>
      </c>
      <c r="AS25" s="39">
        <f ca="1" t="shared" si="6"/>
        <v>0.6914115255170676</v>
      </c>
      <c r="AT25" s="39">
        <f ca="1" t="shared" si="18"/>
        <v>0.04830918602872036</v>
      </c>
      <c r="BC25" s="38">
        <f ca="1">IF(AO25=0,"",RAND())</f>
      </c>
      <c r="BD25" s="38">
        <f t="shared" si="7"/>
        <v>2</v>
      </c>
      <c r="BE25" s="38">
        <f t="shared" si="8"/>
        <v>3</v>
      </c>
      <c r="BF25" s="38">
        <f t="shared" si="9"/>
        <v>4</v>
      </c>
      <c r="BG25" s="38">
        <f t="shared" si="10"/>
        <v>1</v>
      </c>
      <c r="BH25" s="38">
        <f t="shared" si="19"/>
        <v>5</v>
      </c>
      <c r="BR25" s="38">
        <v>23</v>
      </c>
      <c r="BS25" s="38" t="str">
        <f>HLOOKUP(BD25,$AB$2:$AN25,$BR25+1)</f>
        <v>am</v>
      </c>
      <c r="BT25" s="38" t="str">
        <f>HLOOKUP(BE25,$AB$2:$AN25,$BR25+1)</f>
        <v>not</v>
      </c>
      <c r="BU25" s="38" t="str">
        <f>HLOOKUP(BF25,$AB$2:$AN25,$BR25+1)</f>
        <v>a</v>
      </c>
      <c r="BV25" s="38" t="str">
        <f>HLOOKUP(BG25,$AB$2:$AN25,$BR25+1)</f>
        <v>I</v>
      </c>
      <c r="BW25" s="38" t="str">
        <f>HLOOKUP(BH25,$AB$2:$AN25,$BR25+1)</f>
        <v>teacher</v>
      </c>
      <c r="BZ25" s="38"/>
      <c r="CA25" s="38"/>
      <c r="CB25" s="38"/>
      <c r="CC25" s="38"/>
      <c r="CD25" s="38"/>
      <c r="CE25" s="38"/>
      <c r="CG25" s="36" t="str">
        <f t="shared" si="11"/>
        <v>be動詞</v>
      </c>
    </row>
    <row r="26" spans="1:85" ht="18.75" customHeight="1">
      <c r="A26" s="14"/>
      <c r="B26" s="14"/>
      <c r="C26" s="14" t="str">
        <f>IF(VLOOKUP($A24,$V$3:$Z$1023,5,FALSE)&gt;=8,VLOOKUP($A24,$V$3:$CE$1023,BZ$1,FALSE),"")</f>
        <v>rain</v>
      </c>
      <c r="D26" s="14" t="str">
        <f>IF(VLOOKUP($A24,$V$3:$BR$1023,5,FALSE)=8,")",IF(VLOOKUP($A24,$V$3:$BR$1023,5,FALSE)&gt;=9,"/",""))</f>
        <v>/</v>
      </c>
      <c r="E26" s="14" t="str">
        <f>IF(VLOOKUP($A24,$V$3:$Z$1023,5,FALSE)&gt;=9,VLOOKUP($A24,$V$3:$CE$1023,CA$1,FALSE),IF(D26=")",VLOOKUP(A24,$V$3:$AA$1023,6,FALSE),""))</f>
        <v>home</v>
      </c>
      <c r="F26" s="14" t="str">
        <f>IF(VLOOKUP($A24,$V$3:$BR$1023,5,FALSE)=9,")",IF(VLOOKUP($A24,$V$3:$BR$1023,5,FALSE)&gt;=10,"/",""))</f>
        <v>)</v>
      </c>
      <c r="G26" s="14" t="str">
        <f>IF(VLOOKUP($A24,$V$3:$Z$1023,5,FALSE)&gt;=10,VLOOKUP($A24,$V$3:$CE$1023,CB$1,FALSE),IF(F26=")",VLOOKUP(A24,$V$3:$AA$1023,6,FALSE),""))</f>
        <v>.</v>
      </c>
      <c r="H26" s="14">
        <f>IF(VLOOKUP($A24,$V$3:$BR$1023,5,FALSE)=10,")",IF(VLOOKUP($A24,$V$3:$BR$1023,5,FALSE)&gt;=11,"/",""))</f>
      </c>
      <c r="I26" s="14">
        <f>IF(VLOOKUP($A24,$V$3:$Z$1023,5,FALSE)&gt;=11,VLOOKUP($A24,$V$3:$CE$1023,CC$1,FALSE),IF(H26=")",VLOOKUP(A24,$V$3:$AA$1023,6,FALSE),""))</f>
      </c>
      <c r="J26" s="14">
        <f>IF(VLOOKUP($A24,$V$3:$BR$1023,5,FALSE)=11,")",IF(VLOOKUP($A24,$V$3:$BR$1023,5,FALSE)&gt;=12,"/",""))</f>
      </c>
      <c r="K26" s="14">
        <f>IF(VLOOKUP($A24,$V$3:$Z$1023,5,FALSE)&gt;=12,VLOOKUP($A24,$V$3:$CE$1023,CD$1,FALSE),IF(J26=")",VLOOKUP(A24,$V$3:$AA$1023,6,FALSE),""))</f>
      </c>
      <c r="L26" s="14">
        <f>IF(VLOOKUP($A24,$V$3:$BR$1023,5,FALSE)=12,")",IF(VLOOKUP($A24,$V$3:$BR$1023,5,FALSE)&gt;=13,"/",""))</f>
      </c>
      <c r="M26" s="14">
        <f>IF(VLOOKUP($A24,$V$3:$Z$1023,5,FALSE)&gt;=13,VLOOKUP($A24,$V$3:$CE$1023,CE$1,FALSE),IF(L26=")",VLOOKUP(A24,$V$3:$AA$1023,6,FALSE),""))</f>
      </c>
      <c r="N26" s="14">
        <f>IF(VLOOKUP($A24,$V$3:$BR$1023,5,FALSE)=13,")",IF(VLOOKUP($A24,$V$3:$BR$1023,5,FALSE)&gt;=14,"/",""))</f>
      </c>
      <c r="O26" s="14"/>
      <c r="P26" s="14"/>
      <c r="Q26" s="13">
        <f>IF(P26="","",VLOOKUP(A24,V$3:AA$1023,6,FALSE))</f>
      </c>
      <c r="R26" s="35">
        <v>1</v>
      </c>
      <c r="S26" s="1" t="s">
        <v>2020</v>
      </c>
      <c r="T26" s="1"/>
      <c r="U26" s="40">
        <v>1</v>
      </c>
      <c r="V26" s="42">
        <f t="shared" si="0"/>
        <v>337</v>
      </c>
      <c r="W26" s="43" t="s">
        <v>2026</v>
      </c>
      <c r="X26" s="41" t="s">
        <v>1809</v>
      </c>
      <c r="Y26" s="42">
        <f ca="1" t="shared" si="1"/>
        <v>0.22682931507637227</v>
      </c>
      <c r="Z26" s="42">
        <f t="shared" si="2"/>
        <v>5</v>
      </c>
      <c r="AA26" s="42" t="s">
        <v>1810</v>
      </c>
      <c r="AB26" s="42" t="s">
        <v>2018</v>
      </c>
      <c r="AC26" s="39" t="s">
        <v>1881</v>
      </c>
      <c r="AD26" s="39" t="s">
        <v>1904</v>
      </c>
      <c r="AE26" s="39" t="s">
        <v>1882</v>
      </c>
      <c r="AF26" s="39" t="s">
        <v>1883</v>
      </c>
      <c r="AP26" s="39">
        <f ca="1" t="shared" si="3"/>
        <v>0.24275811500957722</v>
      </c>
      <c r="AQ26" s="39">
        <f ca="1" t="shared" si="4"/>
        <v>0.3387745090579213</v>
      </c>
      <c r="AR26" s="39">
        <f ca="1" t="shared" si="5"/>
        <v>0.31578045784489417</v>
      </c>
      <c r="AS26" s="39">
        <f ca="1" t="shared" si="6"/>
        <v>0.9590705051537531</v>
      </c>
      <c r="AT26" s="39">
        <f ca="1" t="shared" si="18"/>
        <v>0.49120349470563407</v>
      </c>
      <c r="BC26" s="38">
        <f ca="1">IF(AO26=0,"",RAND())</f>
      </c>
      <c r="BD26" s="38">
        <f t="shared" si="7"/>
        <v>5</v>
      </c>
      <c r="BE26" s="38">
        <f t="shared" si="8"/>
        <v>3</v>
      </c>
      <c r="BF26" s="38">
        <f t="shared" si="9"/>
        <v>4</v>
      </c>
      <c r="BG26" s="38">
        <f t="shared" si="10"/>
        <v>1</v>
      </c>
      <c r="BH26" s="38">
        <f t="shared" si="19"/>
        <v>2</v>
      </c>
      <c r="BR26" s="38">
        <v>24</v>
      </c>
      <c r="BS26" s="38" t="str">
        <f>HLOOKUP(BD26,$AB$2:$AN26,$BR26+1)</f>
        <v>book</v>
      </c>
      <c r="BT26" s="38" t="str">
        <f>HLOOKUP(BE26,$AB$2:$AN26,$BR26+1)</f>
        <v>not</v>
      </c>
      <c r="BU26" s="38" t="str">
        <f>HLOOKUP(BF26,$AB$2:$AN26,$BR26+1)</f>
        <v>a</v>
      </c>
      <c r="BV26" s="38" t="str">
        <f>HLOOKUP(BG26,$AB$2:$AN26,$BR26+1)</f>
        <v>this</v>
      </c>
      <c r="BW26" s="38" t="str">
        <f>HLOOKUP(BH26,$AB$2:$AN26,$BR26+1)</f>
        <v>is</v>
      </c>
      <c r="BZ26" s="38"/>
      <c r="CA26" s="38"/>
      <c r="CB26" s="38"/>
      <c r="CC26" s="38"/>
      <c r="CD26" s="38"/>
      <c r="CE26" s="38"/>
      <c r="CG26" s="36" t="str">
        <f t="shared" si="11"/>
        <v>be動詞</v>
      </c>
    </row>
    <row r="27" spans="1:85" ht="18.75" customHeight="1">
      <c r="A27" s="14"/>
      <c r="B27" s="14"/>
      <c r="C27" s="14"/>
      <c r="D27" s="14"/>
      <c r="E27" s="14"/>
      <c r="F27" s="14"/>
      <c r="G27" s="14"/>
      <c r="H27" s="14"/>
      <c r="I27" s="14"/>
      <c r="J27" s="14"/>
      <c r="K27" s="14"/>
      <c r="L27" s="14"/>
      <c r="M27" s="14"/>
      <c r="N27" s="14"/>
      <c r="O27" s="14"/>
      <c r="P27" s="14"/>
      <c r="Q27" s="14"/>
      <c r="R27" s="35">
        <v>1</v>
      </c>
      <c r="S27" s="1" t="s">
        <v>2020</v>
      </c>
      <c r="T27" s="1"/>
      <c r="U27" s="40">
        <v>1</v>
      </c>
      <c r="V27" s="42">
        <f t="shared" si="0"/>
        <v>53</v>
      </c>
      <c r="W27" s="43" t="s">
        <v>2027</v>
      </c>
      <c r="X27" s="41" t="s">
        <v>1811</v>
      </c>
      <c r="Y27" s="42">
        <f ca="1" t="shared" si="1"/>
        <v>0.9020303650520951</v>
      </c>
      <c r="Z27" s="42">
        <f t="shared" si="2"/>
        <v>6</v>
      </c>
      <c r="AA27" s="42" t="s">
        <v>1812</v>
      </c>
      <c r="AB27" s="42" t="s">
        <v>1881</v>
      </c>
      <c r="AC27" s="39" t="s">
        <v>2018</v>
      </c>
      <c r="AD27" s="39" t="s">
        <v>1882</v>
      </c>
      <c r="AE27" s="39" t="s">
        <v>1813</v>
      </c>
      <c r="AF27" s="39" t="s">
        <v>2029</v>
      </c>
      <c r="AG27" s="39" t="s">
        <v>2028</v>
      </c>
      <c r="AP27" s="39">
        <f ca="1" t="shared" si="3"/>
        <v>0.6630973647021403</v>
      </c>
      <c r="AQ27" s="39">
        <f ca="1" t="shared" si="4"/>
        <v>0.4905457397200115</v>
      </c>
      <c r="AR27" s="39">
        <f ca="1" t="shared" si="5"/>
        <v>0.861036790232701</v>
      </c>
      <c r="AS27" s="39">
        <f ca="1" t="shared" si="6"/>
        <v>0.29156417578298566</v>
      </c>
      <c r="AT27" s="39">
        <f ca="1" t="shared" si="18"/>
        <v>0.4536438753561862</v>
      </c>
      <c r="AU27" s="39">
        <f ca="1">IF(AG27=0,"",RAND())</f>
        <v>0.44782687310488</v>
      </c>
      <c r="BD27" s="38">
        <f t="shared" si="7"/>
        <v>2</v>
      </c>
      <c r="BE27" s="38">
        <f t="shared" si="8"/>
        <v>3</v>
      </c>
      <c r="BF27" s="38">
        <f t="shared" si="9"/>
        <v>1</v>
      </c>
      <c r="BG27" s="38">
        <f t="shared" si="10"/>
        <v>6</v>
      </c>
      <c r="BH27" s="38">
        <f t="shared" si="19"/>
        <v>4</v>
      </c>
      <c r="BI27" s="38">
        <f>RANK(AU27,$AP27:$BB27)</f>
        <v>5</v>
      </c>
      <c r="BR27" s="38">
        <v>25</v>
      </c>
      <c r="BS27" s="38" t="str">
        <f>HLOOKUP(BD27,$AB$2:$AN27,$BR27+1)</f>
        <v>this</v>
      </c>
      <c r="BT27" s="38" t="str">
        <f>HLOOKUP(BE27,$AB$2:$AN27,$BR27+1)</f>
        <v>a</v>
      </c>
      <c r="BU27" s="38" t="str">
        <f>HLOOKUP(BF27,$AB$2:$AN27,$BR27+1)</f>
        <v>is</v>
      </c>
      <c r="BV27" s="38" t="str">
        <f>HLOOKUP(BG27,$AB$2:$AN27,$BR27+1)</f>
        <v>too</v>
      </c>
      <c r="BW27" s="38" t="str">
        <f>HLOOKUP(BH27,$AB$2:$AN27,$BR27+1)</f>
        <v>clock</v>
      </c>
      <c r="BX27" s="38" t="str">
        <f>HLOOKUP(BI27,$AB$2:$AN27,$BR27+1)</f>
        <v>,</v>
      </c>
      <c r="BZ27" s="38"/>
      <c r="CA27" s="38"/>
      <c r="CB27" s="38"/>
      <c r="CC27" s="38"/>
      <c r="CD27" s="38"/>
      <c r="CE27" s="38"/>
      <c r="CG27" s="36" t="str">
        <f t="shared" si="11"/>
        <v>be動詞</v>
      </c>
    </row>
    <row r="28" spans="1:85" ht="13.5" customHeight="1">
      <c r="A28" s="8">
        <v>7</v>
      </c>
      <c r="B28" s="9" t="s">
        <v>1111</v>
      </c>
      <c r="C28" s="60" t="str">
        <f>VLOOKUP(A28,V$3:W$1027,2,FALSE)</f>
        <v>私は彼の言うことが理解できません。</v>
      </c>
      <c r="D28" s="61"/>
      <c r="E28" s="61"/>
      <c r="F28" s="61"/>
      <c r="G28" s="61"/>
      <c r="H28" s="61"/>
      <c r="I28" s="61"/>
      <c r="J28" s="61"/>
      <c r="K28" s="61"/>
      <c r="L28" s="61"/>
      <c r="M28" s="58" t="str">
        <f>VLOOKUP(A28,V$3:BR$1023,49,FALSE)*100+VLOOKUP(A28,V$3:BR$1023,5,FALSE)&amp;" "&amp;VLOOKUP(A28,V$3:CG$1000,64,FALSE)</f>
        <v>42406 関係代名詞</v>
      </c>
      <c r="N28" s="59"/>
      <c r="O28" s="59"/>
      <c r="P28" s="59"/>
      <c r="Q28" s="59"/>
      <c r="R28" s="35">
        <v>1</v>
      </c>
      <c r="S28" s="1" t="s">
        <v>2020</v>
      </c>
      <c r="T28" s="1"/>
      <c r="U28" s="40">
        <v>1</v>
      </c>
      <c r="V28" s="42">
        <f t="shared" si="0"/>
        <v>410</v>
      </c>
      <c r="W28" s="43" t="s">
        <v>1497</v>
      </c>
      <c r="X28" s="41" t="s">
        <v>2030</v>
      </c>
      <c r="Y28" s="42">
        <f ca="1" t="shared" si="1"/>
        <v>0.05154217662604221</v>
      </c>
      <c r="Z28" s="42">
        <f t="shared" si="2"/>
        <v>6</v>
      </c>
      <c r="AA28" s="42" t="s">
        <v>2031</v>
      </c>
      <c r="AB28" s="42" t="s">
        <v>1881</v>
      </c>
      <c r="AC28" s="39" t="s">
        <v>2032</v>
      </c>
      <c r="AD28" s="39" t="s">
        <v>2033</v>
      </c>
      <c r="AE28" s="39" t="s">
        <v>2034</v>
      </c>
      <c r="AF28" s="39" t="s">
        <v>2029</v>
      </c>
      <c r="AG28" s="39" t="s">
        <v>2035</v>
      </c>
      <c r="AP28" s="39">
        <f ca="1" t="shared" si="3"/>
        <v>0.4927111841734934</v>
      </c>
      <c r="AQ28" s="39">
        <f ca="1" t="shared" si="4"/>
        <v>0.12786676787878504</v>
      </c>
      <c r="AR28" s="39">
        <f ca="1" t="shared" si="5"/>
        <v>0.9908543375478487</v>
      </c>
      <c r="AS28" s="39">
        <f ca="1" t="shared" si="6"/>
        <v>0.04055405602119677</v>
      </c>
      <c r="AT28" s="39">
        <f ca="1" t="shared" si="18"/>
        <v>0.3917760574219331</v>
      </c>
      <c r="AU28" s="39">
        <f ca="1">IF(AG28=0,"",RAND())</f>
        <v>0.8439869408050777</v>
      </c>
      <c r="BD28" s="38">
        <f t="shared" si="7"/>
        <v>3</v>
      </c>
      <c r="BE28" s="38">
        <f t="shared" si="8"/>
        <v>5</v>
      </c>
      <c r="BF28" s="38">
        <f t="shared" si="9"/>
        <v>1</v>
      </c>
      <c r="BG28" s="38">
        <f t="shared" si="10"/>
        <v>6</v>
      </c>
      <c r="BH28" s="38">
        <f t="shared" si="19"/>
        <v>4</v>
      </c>
      <c r="BI28" s="38">
        <f>RANK(AU28,$AP28:$BB28)</f>
        <v>2</v>
      </c>
      <c r="BR28" s="38">
        <v>26</v>
      </c>
      <c r="BS28" s="38" t="str">
        <f>HLOOKUP(BD28,$AB$2:$AN28,$BR28+1)</f>
        <v>your</v>
      </c>
      <c r="BT28" s="38" t="str">
        <f>HLOOKUP(BE28,$AB$2:$AN28,$BR28+1)</f>
        <v>,</v>
      </c>
      <c r="BU28" s="38" t="str">
        <f>HLOOKUP(BF28,$AB$2:$AN28,$BR28+1)</f>
        <v>is</v>
      </c>
      <c r="BV28" s="38" t="str">
        <f>HLOOKUP(BG28,$AB$2:$AN28,$BR28+1)</f>
        <v>Mike</v>
      </c>
      <c r="BW28" s="38" t="str">
        <f>HLOOKUP(BH28,$AB$2:$AN28,$BR28+1)</f>
        <v>bike</v>
      </c>
      <c r="BX28" s="38" t="str">
        <f>HLOOKUP(BI28,$AB$2:$AN28,$BR28+1)</f>
        <v>that</v>
      </c>
      <c r="BZ28" s="38"/>
      <c r="CA28" s="38"/>
      <c r="CB28" s="38"/>
      <c r="CC28" s="38"/>
      <c r="CD28" s="38"/>
      <c r="CE28" s="38"/>
      <c r="CG28" s="36" t="str">
        <f t="shared" si="11"/>
        <v>be動詞</v>
      </c>
    </row>
    <row r="29" spans="1:85" ht="18.75" customHeight="1">
      <c r="A29" s="14"/>
      <c r="B29" s="14" t="s">
        <v>1112</v>
      </c>
      <c r="C29" s="14" t="str">
        <f>VLOOKUP($A28,$V$3:$CE$1023,BS$1,FALSE)</f>
        <v>he</v>
      </c>
      <c r="D29" s="14" t="s">
        <v>1110</v>
      </c>
      <c r="E29" s="14" t="str">
        <f>VLOOKUP($A28,$V$3:$CE$1023,BT$1,FALSE)</f>
        <v>understand</v>
      </c>
      <c r="F29" s="14" t="s">
        <v>1110</v>
      </c>
      <c r="G29" s="14" t="str">
        <f>VLOOKUP($A28,$V$3:$CE$1023,BU$1,FALSE)</f>
        <v>says</v>
      </c>
      <c r="H29" s="14" t="s">
        <v>1110</v>
      </c>
      <c r="I29" s="14" t="str">
        <f>VLOOKUP($A28,$V$3:$CE$1023,BV$1,FALSE)</f>
        <v>can't</v>
      </c>
      <c r="J29" s="14" t="str">
        <f>IF(VLOOKUP($A28,$V$3:$BR$1023,5,FALSE)=4,")","/")</f>
        <v>/</v>
      </c>
      <c r="K29" s="14" t="str">
        <f>IF(J29=")",VLOOKUP(A28,$V$3:$AA$1023,6,FALSE),VLOOKUP($A28,$V$3:$CE$1023,BW$1,FALSE))</f>
        <v>I</v>
      </c>
      <c r="L29" s="14" t="str">
        <f>IF(VLOOKUP($A28,$V$3:$BR$1023,5,FALSE)=5,")",IF(VLOOKUP($A28,$V$3:$BR$1023,5,FALSE)&gt;=6,"/",""))</f>
        <v>/</v>
      </c>
      <c r="M29" s="14" t="str">
        <f>IF(L29=")",VLOOKUP($A28,V$3:AA$1023,6,FALSE),IF(L29="","",VLOOKUP($A28,$V$3:$CE$1023,BX$1,FALSE)))</f>
        <v>what</v>
      </c>
      <c r="N29" s="14" t="str">
        <f>IF(VLOOKUP($A28,$V$3:$BR$1023,5,FALSE)=6,")",IF(VLOOKUP($A28,$V$3:$BR$1023,5,FALSE)&gt;=7,"/",""))</f>
        <v>)</v>
      </c>
      <c r="O29" s="14" t="str">
        <f>IF(N29=")",VLOOKUP($A28,V$3:AA$1023,6,FALSE),IF(N29="","",VLOOKUP($A28,$V$3:$CE$1023,BY$1,FALSE)))</f>
        <v>.</v>
      </c>
      <c r="P29" s="14">
        <f>IF(VLOOKUP(A28,V$3:Z$1023,5,FALSE)=7,")",IF(VLOOKUP(A28,V$3:Z$1023,5,FALSE)&gt;7,"/",""))</f>
      </c>
      <c r="Q29" s="13">
        <f>IF(P29=")",VLOOKUP(A28,V$3:AA$1023,6,FALSE),"")</f>
      </c>
      <c r="R29" s="35">
        <v>1</v>
      </c>
      <c r="S29" s="1" t="s">
        <v>2020</v>
      </c>
      <c r="T29" s="1"/>
      <c r="U29" s="40">
        <v>1</v>
      </c>
      <c r="V29" s="42">
        <f t="shared" si="0"/>
        <v>256</v>
      </c>
      <c r="W29" s="43" t="s">
        <v>2036</v>
      </c>
      <c r="X29" s="41" t="s">
        <v>2037</v>
      </c>
      <c r="Y29" s="42">
        <f ca="1" t="shared" si="1"/>
        <v>0.40704364436057555</v>
      </c>
      <c r="Z29" s="42">
        <f t="shared" si="2"/>
        <v>5</v>
      </c>
      <c r="AA29" s="42" t="s">
        <v>2038</v>
      </c>
      <c r="AB29" s="42" t="s">
        <v>2039</v>
      </c>
      <c r="AC29" s="39" t="s">
        <v>1881</v>
      </c>
      <c r="AD29" s="39" t="s">
        <v>1904</v>
      </c>
      <c r="AE29" s="39" t="s">
        <v>2040</v>
      </c>
      <c r="AF29" s="39" t="s">
        <v>2041</v>
      </c>
      <c r="AP29" s="39">
        <f ca="1" t="shared" si="3"/>
        <v>0.22448130625899898</v>
      </c>
      <c r="AQ29" s="39">
        <f ca="1" t="shared" si="4"/>
        <v>0.8422357696289875</v>
      </c>
      <c r="AR29" s="39">
        <f ca="1" t="shared" si="5"/>
        <v>0.8088205262862003</v>
      </c>
      <c r="AS29" s="39">
        <f ca="1" t="shared" si="6"/>
        <v>0.13725823788883607</v>
      </c>
      <c r="AT29" s="39">
        <f ca="1" t="shared" si="18"/>
        <v>0.6377156567728495</v>
      </c>
      <c r="BC29" s="38">
        <f ca="1">IF(AO29=0,"",RAND())</f>
      </c>
      <c r="BD29" s="38">
        <f t="shared" si="7"/>
        <v>4</v>
      </c>
      <c r="BE29" s="38">
        <f t="shared" si="8"/>
        <v>1</v>
      </c>
      <c r="BF29" s="38">
        <f t="shared" si="9"/>
        <v>2</v>
      </c>
      <c r="BG29" s="38">
        <f t="shared" si="10"/>
        <v>5</v>
      </c>
      <c r="BH29" s="38">
        <f t="shared" si="19"/>
        <v>3</v>
      </c>
      <c r="BR29" s="38">
        <v>27</v>
      </c>
      <c r="BS29" s="38" t="str">
        <f>HLOOKUP(BD29,$AB$2:$AN29,$BR29+1)</f>
        <v>Bill's</v>
      </c>
      <c r="BT29" s="38" t="str">
        <f>HLOOKUP(BE29,$AB$2:$AN29,$BR29+1)</f>
        <v>she</v>
      </c>
      <c r="BU29" s="38" t="str">
        <f>HLOOKUP(BF29,$AB$2:$AN29,$BR29+1)</f>
        <v>is</v>
      </c>
      <c r="BV29" s="38" t="str">
        <f>HLOOKUP(BG29,$AB$2:$AN29,$BR29+1)</f>
        <v>mother</v>
      </c>
      <c r="BW29" s="38" t="str">
        <f>HLOOKUP(BH29,$AB$2:$AN29,$BR29+1)</f>
        <v>not</v>
      </c>
      <c r="BZ29" s="38"/>
      <c r="CA29" s="38"/>
      <c r="CB29" s="38"/>
      <c r="CC29" s="38"/>
      <c r="CD29" s="38"/>
      <c r="CE29" s="38"/>
      <c r="CG29" s="36" t="str">
        <f t="shared" si="11"/>
        <v>be動詞</v>
      </c>
    </row>
    <row r="30" spans="1:85" ht="18.75" customHeight="1">
      <c r="A30" s="14"/>
      <c r="B30" s="14"/>
      <c r="C30" s="14">
        <f>IF(VLOOKUP($A28,$V$3:$Z$1023,5,FALSE)&gt;=8,VLOOKUP($A28,$V$3:$CE$1023,BZ$1,FALSE),"")</f>
      </c>
      <c r="D30" s="14">
        <f>IF(VLOOKUP($A28,$V$3:$BR$1023,5,FALSE)=8,")",IF(VLOOKUP($A28,$V$3:$BR$1023,5,FALSE)&gt;=9,"/",""))</f>
      </c>
      <c r="E30" s="14">
        <f>IF(VLOOKUP($A28,$V$3:$Z$1023,5,FALSE)&gt;=9,VLOOKUP($A28,$V$3:$CE$1023,CA$1,FALSE),IF(D30=")",VLOOKUP(A28,$V$3:$AA$1023,6,FALSE),""))</f>
      </c>
      <c r="F30" s="14">
        <f>IF(VLOOKUP($A28,$V$3:$BR$1023,5,FALSE)=9,")",IF(VLOOKUP($A28,$V$3:$BR$1023,5,FALSE)&gt;=10,"/",""))</f>
      </c>
      <c r="G30" s="14">
        <f>IF(VLOOKUP($A28,$V$3:$Z$1023,5,FALSE)&gt;=10,VLOOKUP($A28,$V$3:$CE$1023,CB$1,FALSE),IF(F30=")",VLOOKUP(A28,$V$3:$AA$1023,6,FALSE),""))</f>
      </c>
      <c r="H30" s="14">
        <f>IF(VLOOKUP($A28,$V$3:$BR$1023,5,FALSE)=10,")",IF(VLOOKUP($A28,$V$3:$BR$1023,5,FALSE)&gt;=11,"/",""))</f>
      </c>
      <c r="I30" s="14">
        <f>IF(VLOOKUP($A28,$V$3:$Z$1023,5,FALSE)&gt;=11,VLOOKUP($A28,$V$3:$CE$1023,CC$1,FALSE),IF(H30=")",VLOOKUP(A28,$V$3:$AA$1023,6,FALSE),""))</f>
      </c>
      <c r="J30" s="14">
        <f>IF(VLOOKUP($A28,$V$3:$BR$1023,5,FALSE)=11,")",IF(VLOOKUP($A28,$V$3:$BR$1023,5,FALSE)&gt;=12,"/",""))</f>
      </c>
      <c r="K30" s="14">
        <f>IF(VLOOKUP($A28,$V$3:$Z$1023,5,FALSE)&gt;=12,VLOOKUP($A28,$V$3:$CE$1023,CD$1,FALSE),IF(J30=")",VLOOKUP(A28,$V$3:$AA$1023,6,FALSE),""))</f>
      </c>
      <c r="L30" s="14">
        <f>IF(VLOOKUP($A28,$V$3:$BR$1023,5,FALSE)=12,")",IF(VLOOKUP($A28,$V$3:$BR$1023,5,FALSE)&gt;=13,"/",""))</f>
      </c>
      <c r="M30" s="14">
        <f>IF(VLOOKUP($A28,$V$3:$Z$1023,5,FALSE)&gt;=13,VLOOKUP($A28,$V$3:$CE$1023,CE$1,FALSE),IF(L30=")",VLOOKUP(A28,$V$3:$AA$1023,6,FALSE),""))</f>
      </c>
      <c r="N30" s="14">
        <f>IF(VLOOKUP($A28,$V$3:$BR$1023,5,FALSE)=13,")",IF(VLOOKUP($A28,$V$3:$BR$1023,5,FALSE)&gt;=14,"/",""))</f>
      </c>
      <c r="O30" s="14"/>
      <c r="P30" s="14"/>
      <c r="Q30" s="13">
        <f>IF(P30="","",VLOOKUP(A28,V$3:AA$1023,6,FALSE))</f>
      </c>
      <c r="R30" s="35">
        <v>1</v>
      </c>
      <c r="S30" s="1" t="s">
        <v>2020</v>
      </c>
      <c r="T30" s="1"/>
      <c r="U30" s="1">
        <v>2</v>
      </c>
      <c r="V30" s="42">
        <f t="shared" si="0"/>
        <v>101</v>
      </c>
      <c r="W30" s="43" t="s">
        <v>2042</v>
      </c>
      <c r="X30" s="41" t="s">
        <v>2043</v>
      </c>
      <c r="Y30" s="42">
        <f ca="1" t="shared" si="1"/>
        <v>0.7869582652124929</v>
      </c>
      <c r="Z30" s="42">
        <f t="shared" si="2"/>
        <v>6</v>
      </c>
      <c r="AA30" s="42" t="s">
        <v>2044</v>
      </c>
      <c r="AB30" s="42" t="s">
        <v>2045</v>
      </c>
      <c r="AC30" s="39" t="s">
        <v>2046</v>
      </c>
      <c r="AD30" s="39" t="s">
        <v>2047</v>
      </c>
      <c r="AE30" s="39" t="s">
        <v>2048</v>
      </c>
      <c r="AF30" s="39" t="s">
        <v>2049</v>
      </c>
      <c r="AG30" s="39" t="s">
        <v>2050</v>
      </c>
      <c r="AP30" s="39">
        <f ca="1" t="shared" si="3"/>
        <v>0.21305767101662765</v>
      </c>
      <c r="AQ30" s="39">
        <f ca="1" t="shared" si="4"/>
        <v>0.6507140543001284</v>
      </c>
      <c r="AR30" s="39">
        <f ca="1" t="shared" si="5"/>
        <v>0.8740542815610981</v>
      </c>
      <c r="AS30" s="39">
        <f ca="1" t="shared" si="6"/>
        <v>0.1562979055769287</v>
      </c>
      <c r="AT30" s="39">
        <f ca="1" t="shared" si="18"/>
        <v>0.2984262115444487</v>
      </c>
      <c r="AU30" s="39">
        <f ca="1">IF(AG30=0,"",RAND())</f>
        <v>0.05515057803073309</v>
      </c>
      <c r="BD30" s="38">
        <f t="shared" si="7"/>
        <v>4</v>
      </c>
      <c r="BE30" s="38">
        <f t="shared" si="8"/>
        <v>2</v>
      </c>
      <c r="BF30" s="38">
        <f t="shared" si="9"/>
        <v>1</v>
      </c>
      <c r="BG30" s="38">
        <f t="shared" si="10"/>
        <v>5</v>
      </c>
      <c r="BH30" s="38">
        <f t="shared" si="19"/>
        <v>3</v>
      </c>
      <c r="BI30" s="38">
        <f>RANK(AU30,$AP30:$BB30)</f>
        <v>6</v>
      </c>
      <c r="BR30" s="38">
        <v>28</v>
      </c>
      <c r="BS30" s="38" t="str">
        <f>HLOOKUP(BD30,$AB$2:$AN30,$BR30+1)</f>
        <v>busy</v>
      </c>
      <c r="BT30" s="38" t="str">
        <f>HLOOKUP(BE30,$AB$2:$AN30,$BR30+1)</f>
        <v>was</v>
      </c>
      <c r="BU30" s="38" t="str">
        <f>HLOOKUP(BF30,$AB$2:$AN30,$BR30+1)</f>
        <v>I</v>
      </c>
      <c r="BV30" s="38" t="str">
        <f>HLOOKUP(BG30,$AB$2:$AN30,$BR30+1)</f>
        <v>last</v>
      </c>
      <c r="BW30" s="38" t="str">
        <f>HLOOKUP(BH30,$AB$2:$AN30,$BR30+1)</f>
        <v>very</v>
      </c>
      <c r="BX30" s="38" t="str">
        <f>HLOOKUP(BI30,$AB$2:$AN30,$BR30+1)</f>
        <v>week</v>
      </c>
      <c r="BZ30" s="38"/>
      <c r="CA30" s="38"/>
      <c r="CB30" s="38"/>
      <c r="CC30" s="38"/>
      <c r="CD30" s="38"/>
      <c r="CE30" s="38"/>
      <c r="CG30" s="36" t="str">
        <f t="shared" si="11"/>
        <v>be動詞</v>
      </c>
    </row>
    <row r="31" spans="1:85" ht="18.75" customHeight="1">
      <c r="A31" s="14"/>
      <c r="B31" s="14"/>
      <c r="C31" s="14"/>
      <c r="D31" s="14"/>
      <c r="E31" s="14"/>
      <c r="F31" s="14"/>
      <c r="G31" s="14"/>
      <c r="H31" s="14"/>
      <c r="I31" s="14"/>
      <c r="J31" s="14"/>
      <c r="K31" s="14"/>
      <c r="L31" s="14"/>
      <c r="M31" s="14"/>
      <c r="N31" s="14"/>
      <c r="O31" s="14"/>
      <c r="P31" s="14"/>
      <c r="Q31" s="14"/>
      <c r="R31" s="35">
        <v>1</v>
      </c>
      <c r="S31" s="1" t="s">
        <v>2020</v>
      </c>
      <c r="T31" s="1"/>
      <c r="U31" s="1">
        <v>2</v>
      </c>
      <c r="V31" s="42">
        <f t="shared" si="0"/>
        <v>41</v>
      </c>
      <c r="W31" s="43" t="s">
        <v>2051</v>
      </c>
      <c r="X31" s="41" t="s">
        <v>2052</v>
      </c>
      <c r="Y31" s="42">
        <f ca="1" t="shared" si="1"/>
        <v>0.9284496518927936</v>
      </c>
      <c r="Z31" s="42">
        <f t="shared" si="2"/>
        <v>6</v>
      </c>
      <c r="AA31" s="42" t="s">
        <v>2038</v>
      </c>
      <c r="AB31" s="42" t="s">
        <v>2053</v>
      </c>
      <c r="AC31" s="39" t="s">
        <v>2046</v>
      </c>
      <c r="AD31" s="39" t="s">
        <v>1904</v>
      </c>
      <c r="AE31" s="39" t="s">
        <v>2054</v>
      </c>
      <c r="AF31" s="39" t="s">
        <v>2055</v>
      </c>
      <c r="AG31" s="39" t="s">
        <v>2056</v>
      </c>
      <c r="AP31" s="39">
        <f ca="1" t="shared" si="3"/>
        <v>0.9783323876416166</v>
      </c>
      <c r="AQ31" s="39">
        <f ca="1" t="shared" si="4"/>
        <v>0.413706028316267</v>
      </c>
      <c r="AR31" s="39">
        <f ca="1" t="shared" si="5"/>
        <v>0.21823109405836427</v>
      </c>
      <c r="AS31" s="39">
        <f ca="1" t="shared" si="6"/>
        <v>0.8042731906514247</v>
      </c>
      <c r="AT31" s="39">
        <f ca="1" t="shared" si="18"/>
        <v>0.45890174719551746</v>
      </c>
      <c r="AU31" s="39">
        <f ca="1">IF(AG31=0,"",RAND())</f>
        <v>0.08538620717699485</v>
      </c>
      <c r="BD31" s="38">
        <f t="shared" si="7"/>
        <v>1</v>
      </c>
      <c r="BE31" s="38">
        <f t="shared" si="8"/>
        <v>4</v>
      </c>
      <c r="BF31" s="38">
        <f t="shared" si="9"/>
        <v>5</v>
      </c>
      <c r="BG31" s="38">
        <f t="shared" si="10"/>
        <v>2</v>
      </c>
      <c r="BH31" s="38">
        <f t="shared" si="19"/>
        <v>3</v>
      </c>
      <c r="BI31" s="38">
        <f>RANK(AU31,$AP31:$BB31)</f>
        <v>6</v>
      </c>
      <c r="BR31" s="38">
        <v>29</v>
      </c>
      <c r="BS31" s="38" t="str">
        <f>HLOOKUP(BD31,$AB$2:$AN31,$BR31+1)</f>
        <v>he</v>
      </c>
      <c r="BT31" s="38" t="str">
        <f>HLOOKUP(BE31,$AB$2:$AN31,$BR31+1)</f>
        <v>at</v>
      </c>
      <c r="BU31" s="38" t="str">
        <f>HLOOKUP(BF31,$AB$2:$AN31,$BR31+1)</f>
        <v>home</v>
      </c>
      <c r="BV31" s="38" t="str">
        <f>HLOOKUP(BG31,$AB$2:$AN31,$BR31+1)</f>
        <v>was</v>
      </c>
      <c r="BW31" s="38" t="str">
        <f>HLOOKUP(BH31,$AB$2:$AN31,$BR31+1)</f>
        <v>not</v>
      </c>
      <c r="BX31" s="38" t="str">
        <f>HLOOKUP(BI31,$AB$2:$AN31,$BR31+1)</f>
        <v>then</v>
      </c>
      <c r="BZ31" s="38"/>
      <c r="CA31" s="38"/>
      <c r="CB31" s="38"/>
      <c r="CC31" s="38"/>
      <c r="CD31" s="38"/>
      <c r="CE31" s="38"/>
      <c r="CG31" s="36" t="str">
        <f t="shared" si="11"/>
        <v>be動詞</v>
      </c>
    </row>
    <row r="32" spans="1:85" ht="13.5" customHeight="1">
      <c r="A32" s="8">
        <v>8</v>
      </c>
      <c r="B32" s="9" t="s">
        <v>1111</v>
      </c>
      <c r="C32" s="60" t="str">
        <f>VLOOKUP(A32,V$3:W$1027,2,FALSE)</f>
        <v>あなたはなぜそんなに早く学校に出かけなければならないのですか。(国立高専・改)</v>
      </c>
      <c r="D32" s="61"/>
      <c r="E32" s="61"/>
      <c r="F32" s="61"/>
      <c r="G32" s="61"/>
      <c r="H32" s="61"/>
      <c r="I32" s="61"/>
      <c r="J32" s="61"/>
      <c r="K32" s="61"/>
      <c r="L32" s="61"/>
      <c r="M32" s="58" t="str">
        <f>VLOOKUP(A32,V$3:BR$1023,49,FALSE)*100+VLOOKUP(A32,V$3:BR$1023,5,FALSE)&amp;" "&amp;VLOOKUP(A32,V$3:CG$1000,64,FALSE)</f>
        <v>10410 助動詞</v>
      </c>
      <c r="N32" s="59"/>
      <c r="O32" s="59"/>
      <c r="P32" s="59"/>
      <c r="Q32" s="59"/>
      <c r="R32" s="35">
        <v>1</v>
      </c>
      <c r="S32" s="1" t="s">
        <v>2020</v>
      </c>
      <c r="T32" s="1"/>
      <c r="U32" s="1">
        <v>2</v>
      </c>
      <c r="V32" s="42">
        <f t="shared" si="0"/>
        <v>208</v>
      </c>
      <c r="W32" s="43" t="s">
        <v>2057</v>
      </c>
      <c r="X32" s="41" t="s">
        <v>2058</v>
      </c>
      <c r="Y32" s="42">
        <f ca="1" t="shared" si="1"/>
        <v>0.5153582391259821</v>
      </c>
      <c r="Z32" s="42">
        <f t="shared" si="2"/>
        <v>5</v>
      </c>
      <c r="AA32" s="42" t="s">
        <v>2059</v>
      </c>
      <c r="AB32" s="42" t="s">
        <v>1896</v>
      </c>
      <c r="AC32" s="39" t="s">
        <v>2060</v>
      </c>
      <c r="AD32" s="39" t="s">
        <v>1907</v>
      </c>
      <c r="AE32" s="39" t="s">
        <v>2061</v>
      </c>
      <c r="AF32" s="39" t="s">
        <v>2062</v>
      </c>
      <c r="AP32" s="39">
        <f ca="1" t="shared" si="3"/>
        <v>0.7797236999745047</v>
      </c>
      <c r="AQ32" s="39">
        <f ca="1" t="shared" si="4"/>
        <v>0.87778444961112</v>
      </c>
      <c r="AR32" s="39">
        <f ca="1" t="shared" si="5"/>
        <v>0.932406630809619</v>
      </c>
      <c r="AS32" s="39">
        <f ca="1" t="shared" si="6"/>
        <v>0.6985610830567126</v>
      </c>
      <c r="AT32" s="39">
        <f ca="1" t="shared" si="18"/>
        <v>0.37684818126871455</v>
      </c>
      <c r="BC32" s="38">
        <f ca="1">IF(AO32=0,"",RAND())</f>
      </c>
      <c r="BD32" s="38">
        <f t="shared" si="7"/>
        <v>3</v>
      </c>
      <c r="BE32" s="38">
        <f t="shared" si="8"/>
        <v>2</v>
      </c>
      <c r="BF32" s="38">
        <f t="shared" si="9"/>
        <v>1</v>
      </c>
      <c r="BG32" s="38">
        <f t="shared" si="10"/>
        <v>4</v>
      </c>
      <c r="BH32" s="38">
        <f t="shared" si="19"/>
        <v>5</v>
      </c>
      <c r="BR32" s="38">
        <v>30</v>
      </c>
      <c r="BS32" s="38" t="str">
        <f>HLOOKUP(BD32,$AB$2:$AN32,$BR32+1)</f>
        <v>in</v>
      </c>
      <c r="BT32" s="38" t="str">
        <f>HLOOKUP(BE32,$AB$2:$AN32,$BR32+1)</f>
        <v>you</v>
      </c>
      <c r="BU32" s="38" t="str">
        <f>HLOOKUP(BF32,$AB$2:$AN32,$BR32+1)</f>
        <v>were</v>
      </c>
      <c r="BV32" s="38" t="str">
        <f>HLOOKUP(BG32,$AB$2:$AN32,$BR32+1)</f>
        <v>Osaka</v>
      </c>
      <c r="BW32" s="38" t="str">
        <f>HLOOKUP(BH32,$AB$2:$AN32,$BR32+1)</f>
        <v>yesterday</v>
      </c>
      <c r="BZ32" s="38"/>
      <c r="CA32" s="38"/>
      <c r="CB32" s="38"/>
      <c r="CC32" s="38"/>
      <c r="CD32" s="38"/>
      <c r="CE32" s="38"/>
      <c r="CG32" s="36" t="str">
        <f t="shared" si="11"/>
        <v>be動詞</v>
      </c>
    </row>
    <row r="33" spans="1:85" ht="18.75" customHeight="1">
      <c r="A33" s="14"/>
      <c r="B33" s="14" t="s">
        <v>1112</v>
      </c>
      <c r="C33" s="14" t="str">
        <f>VLOOKUP($A32,$V$3:$CE$1023,BS$1,FALSE)</f>
        <v>early</v>
      </c>
      <c r="D33" s="14" t="s">
        <v>1110</v>
      </c>
      <c r="E33" s="14" t="str">
        <f>VLOOKUP($A32,$V$3:$CE$1023,BT$1,FALSE)</f>
        <v>do</v>
      </c>
      <c r="F33" s="14" t="s">
        <v>1110</v>
      </c>
      <c r="G33" s="14" t="str">
        <f>VLOOKUP($A32,$V$3:$CE$1023,BU$1,FALSE)</f>
        <v>school</v>
      </c>
      <c r="H33" s="14" t="s">
        <v>1110</v>
      </c>
      <c r="I33" s="14" t="str">
        <f>VLOOKUP($A32,$V$3:$CE$1023,BV$1,FALSE)</f>
        <v>so</v>
      </c>
      <c r="J33" s="14" t="str">
        <f>IF(VLOOKUP($A32,$V$3:$BR$1023,5,FALSE)=4,")","/")</f>
        <v>/</v>
      </c>
      <c r="K33" s="14" t="str">
        <f>IF(J33=")",VLOOKUP(A32,$V$3:$AA$1023,6,FALSE),VLOOKUP($A32,$V$3:$CE$1023,BW$1,FALSE))</f>
        <v>have</v>
      </c>
      <c r="L33" s="14" t="str">
        <f>IF(VLOOKUP($A32,$V$3:$BR$1023,5,FALSE)=5,")",IF(VLOOKUP($A32,$V$3:$BR$1023,5,FALSE)&gt;=6,"/",""))</f>
        <v>/</v>
      </c>
      <c r="M33" s="14" t="str">
        <f>IF(L33=")",VLOOKUP($A32,V$3:AA$1023,6,FALSE),IF(L33="","",VLOOKUP($A32,$V$3:$CE$1023,BX$1,FALSE)))</f>
        <v>for</v>
      </c>
      <c r="N33" s="14" t="str">
        <f>IF(VLOOKUP($A32,$V$3:$BR$1023,5,FALSE)=6,")",IF(VLOOKUP($A32,$V$3:$BR$1023,5,FALSE)&gt;=7,"/",""))</f>
        <v>/</v>
      </c>
      <c r="O33" s="14" t="str">
        <f>IF(N33=")",VLOOKUP($A32,V$3:AA$1023,6,FALSE),IF(N33="","",VLOOKUP($A32,$V$3:$CE$1023,BY$1,FALSE)))</f>
        <v>why</v>
      </c>
      <c r="P33" s="14" t="str">
        <f>IF(VLOOKUP(A32,V$3:Z$1023,5,FALSE)=7,")",IF(VLOOKUP(A32,V$3:Z$1023,5,FALSE)&gt;7,"/",""))</f>
        <v>/</v>
      </c>
      <c r="Q33" s="13">
        <f>IF(P33=")",VLOOKUP(A32,V$3:AA$1023,6,FALSE),"")</f>
      </c>
      <c r="R33" s="35">
        <v>1</v>
      </c>
      <c r="S33" s="1" t="s">
        <v>2020</v>
      </c>
      <c r="T33" s="1"/>
      <c r="U33" s="1">
        <v>2</v>
      </c>
      <c r="V33" s="42">
        <f t="shared" si="0"/>
        <v>194</v>
      </c>
      <c r="W33" s="43" t="s">
        <v>2063</v>
      </c>
      <c r="X33" s="41" t="s">
        <v>2064</v>
      </c>
      <c r="Y33" s="42">
        <f ca="1" t="shared" si="1"/>
        <v>0.5445934562702961</v>
      </c>
      <c r="Z33" s="42">
        <f t="shared" si="2"/>
        <v>5</v>
      </c>
      <c r="AA33" s="42" t="s">
        <v>1879</v>
      </c>
      <c r="AB33" s="42" t="s">
        <v>2065</v>
      </c>
      <c r="AC33" s="39" t="s">
        <v>2046</v>
      </c>
      <c r="AD33" s="39" t="s">
        <v>1907</v>
      </c>
      <c r="AE33" s="39" t="s">
        <v>1885</v>
      </c>
      <c r="AF33" s="39" t="s">
        <v>1908</v>
      </c>
      <c r="AP33" s="39">
        <f ca="1" t="shared" si="3"/>
        <v>0.018806215670355397</v>
      </c>
      <c r="AQ33" s="39">
        <f ca="1" t="shared" si="4"/>
        <v>0.907171098560357</v>
      </c>
      <c r="AR33" s="39">
        <f ca="1" t="shared" si="5"/>
        <v>0.5386859612665642</v>
      </c>
      <c r="AS33" s="39">
        <f ca="1" t="shared" si="6"/>
        <v>0.06361953764542005</v>
      </c>
      <c r="AT33" s="39">
        <f ca="1" t="shared" si="18"/>
        <v>0.6461525989270678</v>
      </c>
      <c r="BC33" s="38">
        <f ca="1">IF(AO33=0,"",RAND())</f>
      </c>
      <c r="BD33" s="38">
        <f t="shared" si="7"/>
        <v>5</v>
      </c>
      <c r="BE33" s="38">
        <f t="shared" si="8"/>
        <v>1</v>
      </c>
      <c r="BF33" s="38">
        <f t="shared" si="9"/>
        <v>3</v>
      </c>
      <c r="BG33" s="38">
        <f t="shared" si="10"/>
        <v>4</v>
      </c>
      <c r="BH33" s="38">
        <f t="shared" si="19"/>
        <v>2</v>
      </c>
      <c r="BR33" s="38">
        <v>31</v>
      </c>
      <c r="BS33" s="38" t="str">
        <f>HLOOKUP(BD33,$AB$2:$AN33,$BR33+1)</f>
        <v>park</v>
      </c>
      <c r="BT33" s="38" t="str">
        <f>HLOOKUP(BE33,$AB$2:$AN33,$BR33+1)</f>
        <v>I</v>
      </c>
      <c r="BU33" s="38" t="str">
        <f>HLOOKUP(BF33,$AB$2:$AN33,$BR33+1)</f>
        <v>in</v>
      </c>
      <c r="BV33" s="38" t="str">
        <f>HLOOKUP(BG33,$AB$2:$AN33,$BR33+1)</f>
        <v>the</v>
      </c>
      <c r="BW33" s="38" t="str">
        <f>HLOOKUP(BH33,$AB$2:$AN33,$BR33+1)</f>
        <v>was</v>
      </c>
      <c r="BZ33" s="38"/>
      <c r="CA33" s="38"/>
      <c r="CB33" s="38"/>
      <c r="CC33" s="38"/>
      <c r="CD33" s="38"/>
      <c r="CE33" s="38"/>
      <c r="CG33" s="36" t="str">
        <f t="shared" si="11"/>
        <v>be動詞</v>
      </c>
    </row>
    <row r="34" spans="1:85" ht="18.75" customHeight="1">
      <c r="A34" s="14"/>
      <c r="B34" s="14"/>
      <c r="C34" s="14" t="str">
        <f>IF(VLOOKUP($A32,$V$3:$Z$1023,5,FALSE)&gt;=8,VLOOKUP($A32,$V$3:$CE$1023,BZ$1,FALSE),"")</f>
        <v>to</v>
      </c>
      <c r="D34" s="14" t="str">
        <f>IF(VLOOKUP($A32,$V$3:$BR$1023,5,FALSE)=8,")",IF(VLOOKUP($A32,$V$3:$BR$1023,5,FALSE)&gt;=9,"/",""))</f>
        <v>/</v>
      </c>
      <c r="E34" s="14" t="str">
        <f>IF(VLOOKUP($A32,$V$3:$Z$1023,5,FALSE)&gt;=9,VLOOKUP($A32,$V$3:$CE$1023,CA$1,FALSE),IF(D34=")",VLOOKUP(A32,$V$3:$AA$1023,6,FALSE),""))</f>
        <v>leave</v>
      </c>
      <c r="F34" s="14" t="str">
        <f>IF(VLOOKUP($A32,$V$3:$BR$1023,5,FALSE)=9,")",IF(VLOOKUP($A32,$V$3:$BR$1023,5,FALSE)&gt;=10,"/",""))</f>
        <v>/</v>
      </c>
      <c r="G34" s="14" t="str">
        <f>IF(VLOOKUP($A32,$V$3:$Z$1023,5,FALSE)&gt;=10,VLOOKUP($A32,$V$3:$CE$1023,CB$1,FALSE),IF(F34=")",VLOOKUP(A32,$V$3:$AA$1023,6,FALSE),""))</f>
        <v>you</v>
      </c>
      <c r="H34" s="14" t="str">
        <f>IF(VLOOKUP($A32,$V$3:$BR$1023,5,FALSE)=10,")",IF(VLOOKUP($A32,$V$3:$BR$1023,5,FALSE)&gt;=11,"/",""))</f>
        <v>)</v>
      </c>
      <c r="I34" s="14" t="str">
        <f>IF(VLOOKUP($A32,$V$3:$Z$1023,5,FALSE)&gt;=11,VLOOKUP($A32,$V$3:$CE$1023,CC$1,FALSE),IF(H34=")",VLOOKUP(A32,$V$3:$AA$1023,6,FALSE),""))</f>
        <v>?</v>
      </c>
      <c r="J34" s="14">
        <f>IF(VLOOKUP($A32,$V$3:$BR$1023,5,FALSE)=11,")",IF(VLOOKUP($A32,$V$3:$BR$1023,5,FALSE)&gt;=12,"/",""))</f>
      </c>
      <c r="K34" s="14">
        <f>IF(VLOOKUP($A32,$V$3:$Z$1023,5,FALSE)&gt;=12,VLOOKUP($A32,$V$3:$CE$1023,CD$1,FALSE),IF(J34=")",VLOOKUP(A32,$V$3:$AA$1023,6,FALSE),""))</f>
      </c>
      <c r="L34" s="14">
        <f>IF(VLOOKUP($A32,$V$3:$BR$1023,5,FALSE)=12,")",IF(VLOOKUP($A32,$V$3:$BR$1023,5,FALSE)&gt;=13,"/",""))</f>
      </c>
      <c r="M34" s="14">
        <f>IF(VLOOKUP($A32,$V$3:$Z$1023,5,FALSE)&gt;=13,VLOOKUP($A32,$V$3:$CE$1023,CE$1,FALSE),IF(L34=")",VLOOKUP(A32,$V$3:$AA$1023,6,FALSE),""))</f>
      </c>
      <c r="N34" s="14">
        <f>IF(VLOOKUP($A32,$V$3:$BR$1023,5,FALSE)=13,")",IF(VLOOKUP($A32,$V$3:$BR$1023,5,FALSE)&gt;=14,"/",""))</f>
      </c>
      <c r="O34" s="14"/>
      <c r="P34" s="14"/>
      <c r="Q34" s="13">
        <f>IF(P34="","",VLOOKUP(A32,V$3:AA$1023,6,FALSE))</f>
      </c>
      <c r="R34" s="35">
        <v>1</v>
      </c>
      <c r="S34" s="1" t="s">
        <v>2020</v>
      </c>
      <c r="T34" s="1"/>
      <c r="U34" s="1">
        <v>3</v>
      </c>
      <c r="V34" s="42">
        <f t="shared" si="0"/>
        <v>154</v>
      </c>
      <c r="W34" s="44" t="s">
        <v>2066</v>
      </c>
      <c r="X34" s="1" t="s">
        <v>2067</v>
      </c>
      <c r="Y34" s="42">
        <f ca="1" t="shared" si="1"/>
        <v>0.6636610305779449</v>
      </c>
      <c r="Z34" s="42">
        <f t="shared" si="2"/>
        <v>5</v>
      </c>
      <c r="AA34" s="42" t="s">
        <v>1879</v>
      </c>
      <c r="AB34" s="42" t="s">
        <v>2053</v>
      </c>
      <c r="AC34" s="39" t="s">
        <v>1881</v>
      </c>
      <c r="AD34" s="39" t="s">
        <v>2068</v>
      </c>
      <c r="AE34" s="39" t="s">
        <v>2069</v>
      </c>
      <c r="AF34" s="39" t="s">
        <v>2070</v>
      </c>
      <c r="AP34" s="39">
        <f ca="1" t="shared" si="3"/>
        <v>0.8092823418205566</v>
      </c>
      <c r="AQ34" s="39">
        <f ca="1" t="shared" si="4"/>
        <v>0.1732060196862042</v>
      </c>
      <c r="AR34" s="39">
        <f ca="1" t="shared" si="5"/>
        <v>0.2676463382113836</v>
      </c>
      <c r="AS34" s="39">
        <f ca="1" t="shared" si="6"/>
        <v>0.34167579221482747</v>
      </c>
      <c r="AT34" s="39">
        <f ca="1" t="shared" si="18"/>
        <v>0.7660145739984974</v>
      </c>
      <c r="BC34" s="38">
        <f ca="1">IF(AO34=0,"",RAND())</f>
      </c>
      <c r="BD34" s="38">
        <f t="shared" si="7"/>
        <v>1</v>
      </c>
      <c r="BE34" s="38">
        <f t="shared" si="8"/>
        <v>5</v>
      </c>
      <c r="BF34" s="38">
        <f t="shared" si="9"/>
        <v>4</v>
      </c>
      <c r="BG34" s="38">
        <f t="shared" si="10"/>
        <v>3</v>
      </c>
      <c r="BH34" s="38">
        <f t="shared" si="19"/>
        <v>2</v>
      </c>
      <c r="BR34" s="38">
        <v>32</v>
      </c>
      <c r="BS34" s="38" t="str">
        <f>HLOOKUP(BD34,$AB$2:$AN34,$BR34+1)</f>
        <v>he</v>
      </c>
      <c r="BT34" s="38" t="str">
        <f>HLOOKUP(BE34,$AB$2:$AN34,$BR34+1)</f>
        <v>boy</v>
      </c>
      <c r="BU34" s="38" t="str">
        <f>HLOOKUP(BF34,$AB$2:$AN34,$BR34+1)</f>
        <v>honest</v>
      </c>
      <c r="BV34" s="38" t="str">
        <f>HLOOKUP(BG34,$AB$2:$AN34,$BR34+1)</f>
        <v>an</v>
      </c>
      <c r="BW34" s="38" t="str">
        <f>HLOOKUP(BH34,$AB$2:$AN34,$BR34+1)</f>
        <v>is</v>
      </c>
      <c r="BZ34" s="38"/>
      <c r="CA34" s="38"/>
      <c r="CB34" s="38"/>
      <c r="CC34" s="38"/>
      <c r="CD34" s="38"/>
      <c r="CE34" s="38"/>
      <c r="CG34" s="36" t="str">
        <f t="shared" si="11"/>
        <v>be動詞</v>
      </c>
    </row>
    <row r="35" spans="1:85" ht="18.75" customHeight="1">
      <c r="A35" s="14"/>
      <c r="B35" s="14"/>
      <c r="C35" s="14"/>
      <c r="D35" s="14"/>
      <c r="E35" s="14"/>
      <c r="F35" s="14"/>
      <c r="G35" s="14"/>
      <c r="H35" s="14"/>
      <c r="I35" s="14"/>
      <c r="J35" s="14"/>
      <c r="K35" s="14"/>
      <c r="L35" s="14"/>
      <c r="M35" s="14"/>
      <c r="N35" s="14"/>
      <c r="O35" s="14"/>
      <c r="P35" s="14"/>
      <c r="Q35" s="14"/>
      <c r="R35" s="35">
        <v>1</v>
      </c>
      <c r="S35" s="1" t="s">
        <v>2020</v>
      </c>
      <c r="T35" s="1"/>
      <c r="U35" s="1">
        <v>3</v>
      </c>
      <c r="V35" s="42">
        <f aca="true" t="shared" si="22" ref="V35:V66">IF(R35=1,RANK(Y35,Y$3:Y$998),"")</f>
        <v>421</v>
      </c>
      <c r="W35" s="2" t="s">
        <v>2071</v>
      </c>
      <c r="X35" s="1" t="s">
        <v>2072</v>
      </c>
      <c r="Y35" s="42">
        <f ca="1" t="shared" si="1"/>
        <v>0.02630830599685563</v>
      </c>
      <c r="Z35" s="42">
        <f t="shared" si="2"/>
        <v>5</v>
      </c>
      <c r="AA35" s="42" t="s">
        <v>2038</v>
      </c>
      <c r="AB35" s="42" t="s">
        <v>2073</v>
      </c>
      <c r="AC35" s="39" t="s">
        <v>2074</v>
      </c>
      <c r="AD35" s="39" t="s">
        <v>2075</v>
      </c>
      <c r="AE35" s="39" t="s">
        <v>2076</v>
      </c>
      <c r="AF35" s="39" t="s">
        <v>2077</v>
      </c>
      <c r="AP35" s="39">
        <f ca="1" t="shared" si="3"/>
        <v>0.6440606377528328</v>
      </c>
      <c r="AQ35" s="39">
        <f ca="1" t="shared" si="4"/>
        <v>0.530850370571351</v>
      </c>
      <c r="AR35" s="39">
        <f ca="1" t="shared" si="5"/>
        <v>0.6928163812379977</v>
      </c>
      <c r="AS35" s="39">
        <f ca="1" t="shared" si="6"/>
        <v>0.5780911041276604</v>
      </c>
      <c r="AT35" s="39">
        <f ca="1" t="shared" si="18"/>
        <v>0.3610071383755469</v>
      </c>
      <c r="BC35" s="38">
        <f ca="1">IF(AO35=0,"",RAND())</f>
      </c>
      <c r="BD35" s="38">
        <f t="shared" si="7"/>
        <v>2</v>
      </c>
      <c r="BE35" s="38">
        <f t="shared" si="8"/>
        <v>4</v>
      </c>
      <c r="BF35" s="38">
        <f t="shared" si="9"/>
        <v>1</v>
      </c>
      <c r="BG35" s="38">
        <f t="shared" si="10"/>
        <v>3</v>
      </c>
      <c r="BH35" s="38">
        <f t="shared" si="19"/>
        <v>5</v>
      </c>
      <c r="BR35" s="38">
        <v>33</v>
      </c>
      <c r="BS35" s="38" t="str">
        <f>HLOOKUP(BD35,$AB$2:$AN35,$BR35+1)</f>
        <v>will</v>
      </c>
      <c r="BT35" s="38" t="str">
        <f>HLOOKUP(BE35,$AB$2:$AN35,$BR35+1)</f>
        <v>fine</v>
      </c>
      <c r="BU35" s="38" t="str">
        <f>HLOOKUP(BF35,$AB$2:$AN35,$BR35+1)</f>
        <v>it</v>
      </c>
      <c r="BV35" s="38" t="str">
        <f>HLOOKUP(BG35,$AB$2:$AN35,$BR35+1)</f>
        <v>be</v>
      </c>
      <c r="BW35" s="38" t="str">
        <f>HLOOKUP(BH35,$AB$2:$AN35,$BR35+1)</f>
        <v>tomorrow</v>
      </c>
      <c r="BZ35" s="38"/>
      <c r="CA35" s="38"/>
      <c r="CB35" s="38"/>
      <c r="CC35" s="38"/>
      <c r="CD35" s="38"/>
      <c r="CE35" s="38"/>
      <c r="CG35" s="36" t="str">
        <f t="shared" si="11"/>
        <v>be動詞</v>
      </c>
    </row>
    <row r="36" spans="1:85" ht="14.25">
      <c r="A36" s="8">
        <v>9</v>
      </c>
      <c r="B36" s="9" t="s">
        <v>1111</v>
      </c>
      <c r="C36" s="60" t="str">
        <f>VLOOKUP(A36,V$3:W$1027,2,FALSE)</f>
        <v>私たちはその知らせに驚きました。</v>
      </c>
      <c r="D36" s="61"/>
      <c r="E36" s="61"/>
      <c r="F36" s="61"/>
      <c r="G36" s="61"/>
      <c r="H36" s="61"/>
      <c r="I36" s="61"/>
      <c r="J36" s="61"/>
      <c r="K36" s="61"/>
      <c r="L36" s="61"/>
      <c r="M36" s="58" t="str">
        <f>VLOOKUP(A36,V$3:BR$1023,49,FALSE)*100+VLOOKUP(A36,V$3:BR$1023,5,FALSE)&amp;" "&amp;VLOOKUP(A36,V$3:CG$1000,64,FALSE)</f>
        <v>26806 受動態</v>
      </c>
      <c r="N36" s="59"/>
      <c r="O36" s="59"/>
      <c r="P36" s="59"/>
      <c r="Q36" s="59"/>
      <c r="R36" s="35">
        <v>1</v>
      </c>
      <c r="S36" s="1" t="s">
        <v>2020</v>
      </c>
      <c r="T36" s="1"/>
      <c r="U36" s="1">
        <v>3</v>
      </c>
      <c r="V36" s="42">
        <f t="shared" si="22"/>
        <v>180</v>
      </c>
      <c r="W36" s="2" t="s">
        <v>2078</v>
      </c>
      <c r="X36" s="1" t="s">
        <v>2079</v>
      </c>
      <c r="Y36" s="42">
        <f ca="1" t="shared" si="1"/>
        <v>0.585200195119141</v>
      </c>
      <c r="Z36" s="42">
        <f t="shared" si="2"/>
        <v>5</v>
      </c>
      <c r="AA36" s="42" t="s">
        <v>2038</v>
      </c>
      <c r="AB36" s="42" t="s">
        <v>2080</v>
      </c>
      <c r="AC36" s="39" t="s">
        <v>1890</v>
      </c>
      <c r="AD36" s="39" t="s">
        <v>1904</v>
      </c>
      <c r="AE36" s="39" t="s">
        <v>2081</v>
      </c>
      <c r="AF36" s="39" t="s">
        <v>2082</v>
      </c>
      <c r="AP36" s="39">
        <f ca="1" t="shared" si="3"/>
        <v>0.6557983963898542</v>
      </c>
      <c r="AQ36" s="39">
        <f ca="1" t="shared" si="4"/>
        <v>0.8073779447576523</v>
      </c>
      <c r="AR36" s="39">
        <f ca="1" t="shared" si="5"/>
        <v>0.4701224649036684</v>
      </c>
      <c r="AS36" s="39">
        <f ca="1" t="shared" si="6"/>
        <v>0.4239328450663262</v>
      </c>
      <c r="AT36" s="39">
        <f ca="1" t="shared" si="18"/>
        <v>0.2840548189271601</v>
      </c>
      <c r="BC36" s="38">
        <f ca="1">IF(AO36=0,"",RAND())</f>
      </c>
      <c r="BD36" s="38">
        <f t="shared" si="7"/>
        <v>2</v>
      </c>
      <c r="BE36" s="38">
        <f t="shared" si="8"/>
        <v>1</v>
      </c>
      <c r="BF36" s="38">
        <f t="shared" si="9"/>
        <v>3</v>
      </c>
      <c r="BG36" s="38">
        <f t="shared" si="10"/>
        <v>4</v>
      </c>
      <c r="BH36" s="38">
        <f t="shared" si="19"/>
        <v>5</v>
      </c>
      <c r="BR36" s="38">
        <v>34</v>
      </c>
      <c r="BS36" s="38" t="str">
        <f>HLOOKUP(BD36,$AB$2:$AN43,$BR36+1)</f>
        <v>are</v>
      </c>
      <c r="BT36" s="38" t="str">
        <f>HLOOKUP(BE36,$AB$2:$AN43,$BR36+1)</f>
        <v>we</v>
      </c>
      <c r="BU36" s="38" t="str">
        <f>HLOOKUP(BF36,$AB$2:$AN43,$BR36+1)</f>
        <v>not</v>
      </c>
      <c r="BV36" s="38" t="str">
        <f>HLOOKUP(BG36,$AB$2:$AN43,$BR36+1)</f>
        <v>college</v>
      </c>
      <c r="BW36" s="38" t="str">
        <f>HLOOKUP(BH36,$AB$2:$AN43,$BR36+1)</f>
        <v>students</v>
      </c>
      <c r="BZ36" s="38"/>
      <c r="CA36" s="38"/>
      <c r="CB36" s="38"/>
      <c r="CC36" s="38"/>
      <c r="CD36" s="38"/>
      <c r="CE36" s="38"/>
      <c r="CG36" s="36" t="str">
        <f t="shared" si="11"/>
        <v>be動詞</v>
      </c>
    </row>
    <row r="37" spans="1:85" ht="18.75" customHeight="1">
      <c r="A37" s="14"/>
      <c r="B37" s="14" t="s">
        <v>1112</v>
      </c>
      <c r="C37" s="14" t="str">
        <f>VLOOKUP($A36,$V$3:$CE$1023,BS$1,FALSE)</f>
        <v>surprised</v>
      </c>
      <c r="D37" s="14" t="s">
        <v>1110</v>
      </c>
      <c r="E37" s="14" t="str">
        <f>VLOOKUP($A36,$V$3:$CE$1023,BT$1,FALSE)</f>
        <v>at</v>
      </c>
      <c r="F37" s="14" t="s">
        <v>1110</v>
      </c>
      <c r="G37" s="14" t="str">
        <f>VLOOKUP($A36,$V$3:$CE$1023,BU$1,FALSE)</f>
        <v>were</v>
      </c>
      <c r="H37" s="14" t="s">
        <v>1110</v>
      </c>
      <c r="I37" s="14" t="str">
        <f>VLOOKUP($A36,$V$3:$CE$1023,BV$1,FALSE)</f>
        <v>we</v>
      </c>
      <c r="J37" s="14" t="str">
        <f>IF(VLOOKUP($A36,$V$3:$BR$1023,5,FALSE)=4,")","/")</f>
        <v>/</v>
      </c>
      <c r="K37" s="14" t="str">
        <f>IF(J37=")",VLOOKUP(A36,$V$3:$AA$1023,6,FALSE),VLOOKUP($A36,$V$3:$CE$1023,BW$1,FALSE))</f>
        <v>the</v>
      </c>
      <c r="L37" s="14" t="str">
        <f>IF(VLOOKUP($A36,$V$3:$BR$1023,5,FALSE)=5,")",IF(VLOOKUP($A36,$V$3:$BR$1023,5,FALSE)&gt;=6,"/",""))</f>
        <v>/</v>
      </c>
      <c r="M37" s="14" t="str">
        <f>IF(L37=")",VLOOKUP($A36,V$3:AA$1023,6,FALSE),IF(L37="","",VLOOKUP($A36,$V$3:$CE$1023,BX$1,FALSE)))</f>
        <v>news</v>
      </c>
      <c r="N37" s="14" t="str">
        <f>IF(VLOOKUP($A36,$V$3:$BR$1023,5,FALSE)=6,")",IF(VLOOKUP($A36,$V$3:$BR$1023,5,FALSE)&gt;=7,"/",""))</f>
        <v>)</v>
      </c>
      <c r="O37" s="14" t="str">
        <f>IF(N37=")",VLOOKUP($A36,V$3:AA$1023,6,FALSE),IF(N37="","",VLOOKUP($A36,$V$3:$CE$1023,BY$1,FALSE)))</f>
        <v>.</v>
      </c>
      <c r="P37" s="14">
        <f>IF(VLOOKUP(A36,V$3:Z$1023,5,FALSE)=7,")",IF(VLOOKUP(A36,V$3:Z$1023,5,FALSE)&gt;7,"/",""))</f>
      </c>
      <c r="Q37" s="13">
        <f>IF(P37=")",VLOOKUP(A36,V$3:AA$1023,6,FALSE),"")</f>
      </c>
      <c r="R37" s="35">
        <v>1</v>
      </c>
      <c r="S37" s="1" t="s">
        <v>1876</v>
      </c>
      <c r="T37" s="1"/>
      <c r="U37" s="1">
        <v>2</v>
      </c>
      <c r="V37" s="42">
        <f t="shared" si="22"/>
        <v>228</v>
      </c>
      <c r="W37" s="43" t="s">
        <v>1877</v>
      </c>
      <c r="X37" s="41" t="s">
        <v>1878</v>
      </c>
      <c r="Y37" s="42">
        <f ca="1" t="shared" si="1"/>
        <v>0.4624432650838486</v>
      </c>
      <c r="Z37" s="42">
        <f t="shared" si="2"/>
        <v>7</v>
      </c>
      <c r="AA37" s="42" t="s">
        <v>1879</v>
      </c>
      <c r="AB37" s="42" t="s">
        <v>1880</v>
      </c>
      <c r="AC37" s="39" t="s">
        <v>1881</v>
      </c>
      <c r="AD37" s="39" t="s">
        <v>1882</v>
      </c>
      <c r="AE37" s="39" t="s">
        <v>1883</v>
      </c>
      <c r="AF37" s="39" t="s">
        <v>1884</v>
      </c>
      <c r="AG37" s="39" t="s">
        <v>1885</v>
      </c>
      <c r="AH37" s="39" t="s">
        <v>1886</v>
      </c>
      <c r="AP37" s="39">
        <f ca="1" t="shared" si="3"/>
        <v>0.6271953161994483</v>
      </c>
      <c r="AQ37" s="39">
        <f ca="1" t="shared" si="4"/>
        <v>0.8965273947822396</v>
      </c>
      <c r="AR37" s="39">
        <f ca="1" t="shared" si="5"/>
        <v>0.006871156375498622</v>
      </c>
      <c r="AS37" s="39">
        <f ca="1" t="shared" si="6"/>
        <v>0.863701849945647</v>
      </c>
      <c r="AT37" s="39">
        <f ca="1" t="shared" si="18"/>
        <v>0.6929537637719625</v>
      </c>
      <c r="AU37" s="39">
        <f aca="true" ca="1" t="shared" si="23" ref="AU37:AV41">IF(AG37=0,"",RAND())</f>
        <v>0.710241004443656</v>
      </c>
      <c r="AV37" s="39">
        <f ca="1" t="shared" si="23"/>
        <v>0.4882316411456733</v>
      </c>
      <c r="BD37" s="38">
        <f t="shared" si="7"/>
        <v>5</v>
      </c>
      <c r="BE37" s="38">
        <f t="shared" si="8"/>
        <v>1</v>
      </c>
      <c r="BF37" s="38">
        <f t="shared" si="9"/>
        <v>7</v>
      </c>
      <c r="BG37" s="38">
        <f t="shared" si="10"/>
        <v>2</v>
      </c>
      <c r="BH37" s="38">
        <f t="shared" si="19"/>
        <v>4</v>
      </c>
      <c r="BI37" s="38">
        <f aca="true" t="shared" si="24" ref="BI37:BJ41">RANK(AU37,$AP37:$BB37)</f>
        <v>3</v>
      </c>
      <c r="BJ37" s="38">
        <f t="shared" si="24"/>
        <v>6</v>
      </c>
      <c r="BR37" s="38">
        <v>35</v>
      </c>
      <c r="BS37" s="38" t="str">
        <f>HLOOKUP(BD37,$AB$2:$AN37,$BR37+1)</f>
        <v>on</v>
      </c>
      <c r="BT37" s="38" t="str">
        <f>HLOOKUP(BE37,$AB$2:$AN37,$BR37+1)</f>
        <v>there</v>
      </c>
      <c r="BU37" s="38" t="str">
        <f>HLOOKUP(BF37,$AB$2:$AN37,$BR37+1)</f>
        <v>desk</v>
      </c>
      <c r="BV37" s="38" t="str">
        <f>HLOOKUP(BG37,$AB$2:$AN37,$BR37+1)</f>
        <v>is</v>
      </c>
      <c r="BW37" s="38" t="str">
        <f>HLOOKUP(BH37,$AB$2:$AN37,$BR37+1)</f>
        <v>book</v>
      </c>
      <c r="BX37" s="38" t="str">
        <f>HLOOKUP(BI37,$AB$2:$AN37,$BR37+1)</f>
        <v>a</v>
      </c>
      <c r="BY37" s="38" t="str">
        <f>HLOOKUP(BJ37,$AB$2:$AN37,$BR37+1)</f>
        <v>the</v>
      </c>
      <c r="BZ37" s="38"/>
      <c r="CA37" s="38"/>
      <c r="CB37" s="38"/>
      <c r="CC37" s="38"/>
      <c r="CD37" s="38"/>
      <c r="CE37" s="38"/>
      <c r="CG37" s="36" t="str">
        <f t="shared" si="11"/>
        <v>There is 構文</v>
      </c>
    </row>
    <row r="38" spans="1:85" ht="18.75" customHeight="1">
      <c r="A38" s="14"/>
      <c r="B38" s="14"/>
      <c r="C38" s="14">
        <f>IF(VLOOKUP($A36,$V$3:$Z$1023,5,FALSE)&gt;=8,VLOOKUP($A36,$V$3:$CE$1023,BZ$1,FALSE),"")</f>
      </c>
      <c r="D38" s="14">
        <f>IF(VLOOKUP($A36,$V$3:$BR$1023,5,FALSE)=8,")",IF(VLOOKUP($A36,$V$3:$BR$1023,5,FALSE)&gt;=9,"/",""))</f>
      </c>
      <c r="E38" s="14">
        <f>IF(VLOOKUP($A36,$V$3:$Z$1023,5,FALSE)&gt;=9,VLOOKUP($A36,$V$3:$CE$1023,CA$1,FALSE),IF(D38=")",VLOOKUP(A36,$V$3:$AA$1023,6,FALSE),""))</f>
      </c>
      <c r="F38" s="14">
        <f>IF(VLOOKUP($A36,$V$3:$BR$1023,5,FALSE)=9,")",IF(VLOOKUP($A36,$V$3:$BR$1023,5,FALSE)&gt;=10,"/",""))</f>
      </c>
      <c r="G38" s="14">
        <f>IF(VLOOKUP($A36,$V$3:$Z$1023,5,FALSE)&gt;=10,VLOOKUP($A36,$V$3:$CE$1023,CB$1,FALSE),IF(F38=")",VLOOKUP(A36,$V$3:$AA$1023,6,FALSE),""))</f>
      </c>
      <c r="H38" s="14">
        <f>IF(VLOOKUP($A36,$V$3:$BR$1023,5,FALSE)=10,")",IF(VLOOKUP($A36,$V$3:$BR$1023,5,FALSE)&gt;=11,"/",""))</f>
      </c>
      <c r="I38" s="14">
        <f>IF(VLOOKUP($A36,$V$3:$Z$1023,5,FALSE)&gt;=11,VLOOKUP($A36,$V$3:$CE$1023,CC$1,FALSE),IF(H38=")",VLOOKUP(A36,$V$3:$AA$1023,6,FALSE),""))</f>
      </c>
      <c r="J38" s="14">
        <f>IF(VLOOKUP($A36,$V$3:$BR$1023,5,FALSE)=11,")",IF(VLOOKUP($A36,$V$3:$BR$1023,5,FALSE)&gt;=12,"/",""))</f>
      </c>
      <c r="K38" s="14">
        <f>IF(VLOOKUP($A36,$V$3:$Z$1023,5,FALSE)&gt;=12,VLOOKUP($A36,$V$3:$CE$1023,CD$1,FALSE),IF(J38=")",VLOOKUP(A36,$V$3:$AA$1023,6,FALSE),""))</f>
      </c>
      <c r="L38" s="14">
        <f>IF(VLOOKUP($A36,$V$3:$BR$1023,5,FALSE)=12,")",IF(VLOOKUP($A36,$V$3:$BR$1023,5,FALSE)&gt;=13,"/",""))</f>
      </c>
      <c r="M38" s="14">
        <f>IF(VLOOKUP($A36,$V$3:$Z$1023,5,FALSE)&gt;=13,VLOOKUP($A36,$V$3:$CE$1023,CE$1,FALSE),IF(L38=")",VLOOKUP(A36,$V$3:$AA$1023,6,FALSE),""))</f>
      </c>
      <c r="N38" s="14">
        <f>IF(VLOOKUP($A36,$V$3:$BR$1023,5,FALSE)=13,")",IF(VLOOKUP($A36,$V$3:$BR$1023,5,FALSE)&gt;=14,"/",""))</f>
      </c>
      <c r="O38" s="14"/>
      <c r="P38" s="14"/>
      <c r="Q38" s="13">
        <f>IF(P38="","",VLOOKUP(A36,V$3:AA$1023,6,FALSE))</f>
      </c>
      <c r="R38" s="35">
        <v>1</v>
      </c>
      <c r="S38" s="1" t="s">
        <v>1876</v>
      </c>
      <c r="T38" s="1"/>
      <c r="U38" s="1">
        <v>2</v>
      </c>
      <c r="V38" s="42">
        <f t="shared" si="22"/>
        <v>68</v>
      </c>
      <c r="W38" s="43" t="s">
        <v>1887</v>
      </c>
      <c r="X38" s="41" t="s">
        <v>1888</v>
      </c>
      <c r="Y38" s="42">
        <f ca="1" t="shared" si="1"/>
        <v>0.8666333884769726</v>
      </c>
      <c r="Z38" s="42">
        <f t="shared" si="2"/>
        <v>7</v>
      </c>
      <c r="AA38" s="42" t="s">
        <v>1889</v>
      </c>
      <c r="AB38" s="42" t="s">
        <v>1880</v>
      </c>
      <c r="AC38" s="39" t="s">
        <v>1890</v>
      </c>
      <c r="AD38" s="39" t="s">
        <v>1891</v>
      </c>
      <c r="AE38" s="39" t="s">
        <v>1892</v>
      </c>
      <c r="AF38" s="39" t="s">
        <v>1884</v>
      </c>
      <c r="AG38" s="39" t="s">
        <v>1885</v>
      </c>
      <c r="AH38" s="39" t="s">
        <v>1886</v>
      </c>
      <c r="AP38" s="39">
        <f ca="1" t="shared" si="3"/>
        <v>0.5184311402038235</v>
      </c>
      <c r="AQ38" s="39">
        <f ca="1" t="shared" si="4"/>
        <v>0.7235549417508498</v>
      </c>
      <c r="AR38" s="39">
        <f ca="1" t="shared" si="5"/>
        <v>0.2444099350956721</v>
      </c>
      <c r="AS38" s="39">
        <f ca="1" t="shared" si="6"/>
        <v>0.1592818556297937</v>
      </c>
      <c r="AT38" s="39">
        <f ca="1" t="shared" si="18"/>
        <v>0.561299574595733</v>
      </c>
      <c r="AU38" s="39">
        <f ca="1" t="shared" si="23"/>
        <v>0.7344491046936579</v>
      </c>
      <c r="AV38" s="39">
        <f ca="1" t="shared" si="23"/>
        <v>0.23598419641396706</v>
      </c>
      <c r="BD38" s="38">
        <f t="shared" si="7"/>
        <v>4</v>
      </c>
      <c r="BE38" s="38">
        <f t="shared" si="8"/>
        <v>2</v>
      </c>
      <c r="BF38" s="38">
        <f t="shared" si="9"/>
        <v>5</v>
      </c>
      <c r="BG38" s="38">
        <f t="shared" si="10"/>
        <v>7</v>
      </c>
      <c r="BH38" s="38">
        <f t="shared" si="19"/>
        <v>3</v>
      </c>
      <c r="BI38" s="38">
        <f t="shared" si="24"/>
        <v>1</v>
      </c>
      <c r="BJ38" s="38">
        <f t="shared" si="24"/>
        <v>6</v>
      </c>
      <c r="BR38" s="38">
        <v>36</v>
      </c>
      <c r="BS38" s="38" t="str">
        <f>HLOOKUP(BD38,$AB$2:$AN38,$BR38+1)</f>
        <v>pens</v>
      </c>
      <c r="BT38" s="38" t="str">
        <f>HLOOKUP(BE38,$AB$2:$AN38,$BR38+1)</f>
        <v>are</v>
      </c>
      <c r="BU38" s="38" t="str">
        <f>HLOOKUP(BF38,$AB$2:$AN38,$BR38+1)</f>
        <v>on</v>
      </c>
      <c r="BV38" s="38" t="str">
        <f>HLOOKUP(BG38,$AB$2:$AN38,$BR38+1)</f>
        <v>desk</v>
      </c>
      <c r="BW38" s="38" t="str">
        <f>HLOOKUP(BH38,$AB$2:$AN38,$BR38+1)</f>
        <v>some</v>
      </c>
      <c r="BX38" s="38" t="str">
        <f>HLOOKUP(BI38,$AB$2:$AN38,$BR38+1)</f>
        <v>there</v>
      </c>
      <c r="BY38" s="38" t="str">
        <f>HLOOKUP(BJ38,$AB$2:$AN38,$BR38+1)</f>
        <v>the</v>
      </c>
      <c r="BZ38" s="38"/>
      <c r="CA38" s="38"/>
      <c r="CB38" s="38"/>
      <c r="CC38" s="38"/>
      <c r="CD38" s="38"/>
      <c r="CE38" s="38"/>
      <c r="CG38" s="36" t="str">
        <f t="shared" si="11"/>
        <v>There is 構文</v>
      </c>
    </row>
    <row r="39" spans="1:85" ht="18.75" customHeight="1">
      <c r="A39" s="14"/>
      <c r="B39" s="14"/>
      <c r="C39" s="14"/>
      <c r="D39" s="14"/>
      <c r="E39" s="14"/>
      <c r="F39" s="14"/>
      <c r="G39" s="14"/>
      <c r="H39" s="14"/>
      <c r="I39" s="14"/>
      <c r="J39" s="14"/>
      <c r="K39" s="14"/>
      <c r="L39" s="14"/>
      <c r="M39" s="14"/>
      <c r="N39" s="14"/>
      <c r="O39" s="14"/>
      <c r="P39" s="14"/>
      <c r="Q39" s="14"/>
      <c r="R39" s="35">
        <v>1</v>
      </c>
      <c r="S39" s="1" t="s">
        <v>1876</v>
      </c>
      <c r="T39" s="1"/>
      <c r="U39" s="1">
        <v>2</v>
      </c>
      <c r="V39" s="42">
        <f t="shared" si="22"/>
        <v>249</v>
      </c>
      <c r="W39" s="43" t="s">
        <v>1893</v>
      </c>
      <c r="X39" s="41" t="s">
        <v>1894</v>
      </c>
      <c r="Y39" s="42">
        <f ca="1" t="shared" si="1"/>
        <v>0.41783523234767905</v>
      </c>
      <c r="Z39" s="42">
        <f t="shared" si="2"/>
        <v>7</v>
      </c>
      <c r="AA39" s="42" t="s">
        <v>1895</v>
      </c>
      <c r="AB39" s="42" t="s">
        <v>1880</v>
      </c>
      <c r="AC39" s="39" t="s">
        <v>1896</v>
      </c>
      <c r="AD39" s="39" t="s">
        <v>1897</v>
      </c>
      <c r="AE39" s="39" t="s">
        <v>1898</v>
      </c>
      <c r="AF39" s="39" t="s">
        <v>1899</v>
      </c>
      <c r="AG39" s="39" t="s">
        <v>1900</v>
      </c>
      <c r="AH39" s="39" t="s">
        <v>1901</v>
      </c>
      <c r="AP39" s="39">
        <f ca="1" t="shared" si="3"/>
        <v>0.21339724765420653</v>
      </c>
      <c r="AQ39" s="39">
        <f ca="1" t="shared" si="4"/>
        <v>0.9856962119623744</v>
      </c>
      <c r="AR39" s="39">
        <f ca="1" t="shared" si="5"/>
        <v>0.7338246824794412</v>
      </c>
      <c r="AS39" s="39">
        <f ca="1" t="shared" si="6"/>
        <v>0.211180335021653</v>
      </c>
      <c r="AT39" s="39">
        <f ca="1" t="shared" si="18"/>
        <v>0.10353363059217102</v>
      </c>
      <c r="AU39" s="39">
        <f ca="1" t="shared" si="23"/>
        <v>0.015113045711607487</v>
      </c>
      <c r="AV39" s="39">
        <f ca="1" t="shared" si="23"/>
        <v>0.6365489336971276</v>
      </c>
      <c r="BD39" s="38">
        <f t="shared" si="7"/>
        <v>4</v>
      </c>
      <c r="BE39" s="38">
        <f t="shared" si="8"/>
        <v>1</v>
      </c>
      <c r="BF39" s="38">
        <f t="shared" si="9"/>
        <v>2</v>
      </c>
      <c r="BG39" s="38">
        <f t="shared" si="10"/>
        <v>5</v>
      </c>
      <c r="BH39" s="38">
        <f t="shared" si="19"/>
        <v>6</v>
      </c>
      <c r="BI39" s="38">
        <f t="shared" si="24"/>
        <v>7</v>
      </c>
      <c r="BJ39" s="38">
        <f t="shared" si="24"/>
        <v>3</v>
      </c>
      <c r="BR39" s="38">
        <v>37</v>
      </c>
      <c r="BS39" s="38" t="str">
        <f>HLOOKUP(BD39,$AB$2:$AN39,$BR39+1)</f>
        <v>parks</v>
      </c>
      <c r="BT39" s="38" t="str">
        <f>HLOOKUP(BE39,$AB$2:$AN39,$BR39+1)</f>
        <v>there</v>
      </c>
      <c r="BU39" s="38" t="str">
        <f>HLOOKUP(BF39,$AB$2:$AN39,$BR39+1)</f>
        <v>were</v>
      </c>
      <c r="BV39" s="38" t="str">
        <f>HLOOKUP(BG39,$AB$2:$AN39,$BR39+1)</f>
        <v>near</v>
      </c>
      <c r="BW39" s="38" t="str">
        <f>HLOOKUP(BH39,$AB$2:$AN39,$BR39+1)</f>
        <v>his</v>
      </c>
      <c r="BX39" s="38" t="str">
        <f>HLOOKUP(BI39,$AB$2:$AN39,$BR39+1)</f>
        <v>house</v>
      </c>
      <c r="BY39" s="38" t="str">
        <f>HLOOKUP(BJ39,$AB$2:$AN39,$BR39+1)</f>
        <v>three</v>
      </c>
      <c r="BZ39" s="38"/>
      <c r="CA39" s="38"/>
      <c r="CB39" s="38"/>
      <c r="CC39" s="38"/>
      <c r="CD39" s="38"/>
      <c r="CE39" s="38"/>
      <c r="CG39" s="36" t="str">
        <f t="shared" si="11"/>
        <v>There is 構文</v>
      </c>
    </row>
    <row r="40" spans="1:85" ht="18.75" customHeight="1">
      <c r="A40" s="8">
        <v>10</v>
      </c>
      <c r="B40" s="9" t="s">
        <v>1111</v>
      </c>
      <c r="C40" s="60" t="str">
        <f>VLOOKUP(A40,V$3:W$1027,2,FALSE)</f>
        <v>彼女はとても興奮していて眠れませんでした。</v>
      </c>
      <c r="D40" s="61"/>
      <c r="E40" s="61"/>
      <c r="F40" s="61"/>
      <c r="G40" s="61"/>
      <c r="H40" s="61"/>
      <c r="I40" s="61"/>
      <c r="J40" s="61"/>
      <c r="K40" s="61"/>
      <c r="L40" s="61"/>
      <c r="M40" s="58" t="str">
        <f>VLOOKUP(A40,V$3:BR$1023,49,FALSE)*100+VLOOKUP(A40,V$3:BR$1023,5,FALSE)&amp;" "&amp;VLOOKUP(A40,V$3:CG$1000,64,FALSE)</f>
        <v>33806 不定詞</v>
      </c>
      <c r="N40" s="59"/>
      <c r="O40" s="59"/>
      <c r="P40" s="59"/>
      <c r="Q40" s="59"/>
      <c r="R40" s="35">
        <v>1</v>
      </c>
      <c r="S40" s="1" t="s">
        <v>1876</v>
      </c>
      <c r="T40" s="1"/>
      <c r="U40" s="1">
        <v>2</v>
      </c>
      <c r="V40" s="42">
        <f t="shared" si="22"/>
        <v>108</v>
      </c>
      <c r="W40" s="43" t="s">
        <v>1902</v>
      </c>
      <c r="X40" s="41" t="s">
        <v>1903</v>
      </c>
      <c r="Y40" s="42">
        <f ca="1" t="shared" si="1"/>
        <v>0.7711438865559801</v>
      </c>
      <c r="Z40" s="42">
        <f t="shared" si="2"/>
        <v>8</v>
      </c>
      <c r="AA40" s="42" t="s">
        <v>1889</v>
      </c>
      <c r="AB40" s="42" t="s">
        <v>1880</v>
      </c>
      <c r="AC40" s="39" t="s">
        <v>1890</v>
      </c>
      <c r="AD40" s="39" t="s">
        <v>1904</v>
      </c>
      <c r="AE40" s="39" t="s">
        <v>1905</v>
      </c>
      <c r="AF40" s="39" t="s">
        <v>1906</v>
      </c>
      <c r="AG40" s="39" t="s">
        <v>1907</v>
      </c>
      <c r="AH40" s="39" t="s">
        <v>1885</v>
      </c>
      <c r="AI40" s="39" t="s">
        <v>1908</v>
      </c>
      <c r="AP40" s="39">
        <f ca="1" t="shared" si="3"/>
        <v>0.6177640973638703</v>
      </c>
      <c r="AQ40" s="39">
        <f ca="1" t="shared" si="4"/>
        <v>0.2725272105700123</v>
      </c>
      <c r="AR40" s="39">
        <f ca="1" t="shared" si="5"/>
        <v>0.7010620080905954</v>
      </c>
      <c r="AS40" s="39">
        <f ca="1" t="shared" si="6"/>
        <v>0.07600106273265084</v>
      </c>
      <c r="AT40" s="39">
        <f ca="1" t="shared" si="18"/>
        <v>0.34130845773721497</v>
      </c>
      <c r="AU40" s="39">
        <f ca="1" t="shared" si="23"/>
        <v>0.20169043718817403</v>
      </c>
      <c r="AV40" s="39">
        <f ca="1" t="shared" si="23"/>
        <v>0.013110625057169312</v>
      </c>
      <c r="AW40" s="39">
        <f ca="1">IF(AI40=0,"",RAND())</f>
        <v>0.9707756864598103</v>
      </c>
      <c r="BC40" s="38">
        <f ca="1">IF(AO40=0,"",RAND())</f>
      </c>
      <c r="BD40" s="38">
        <f t="shared" si="7"/>
        <v>3</v>
      </c>
      <c r="BE40" s="38">
        <f t="shared" si="8"/>
        <v>5</v>
      </c>
      <c r="BF40" s="38">
        <f t="shared" si="9"/>
        <v>2</v>
      </c>
      <c r="BG40" s="38">
        <f t="shared" si="10"/>
        <v>7</v>
      </c>
      <c r="BH40" s="38">
        <f t="shared" si="19"/>
        <v>4</v>
      </c>
      <c r="BI40" s="38">
        <f t="shared" si="24"/>
        <v>6</v>
      </c>
      <c r="BJ40" s="38">
        <f t="shared" si="24"/>
        <v>8</v>
      </c>
      <c r="BK40" s="38">
        <f>RANK(AW40,$AP40:$BB40)</f>
        <v>1</v>
      </c>
      <c r="BR40" s="38">
        <v>38</v>
      </c>
      <c r="BS40" s="38" t="str">
        <f>HLOOKUP(BD40,$AB$2:$AN40,$BR40+1)</f>
        <v>not</v>
      </c>
      <c r="BT40" s="38" t="str">
        <f>HLOOKUP(BE40,$AB$2:$AN40,$BR40+1)</f>
        <v>boys</v>
      </c>
      <c r="BU40" s="38" t="str">
        <f>HLOOKUP(BF40,$AB$2:$AN40,$BR40+1)</f>
        <v>are</v>
      </c>
      <c r="BV40" s="38" t="str">
        <f>HLOOKUP(BG40,$AB$2:$AN40,$BR40+1)</f>
        <v>the</v>
      </c>
      <c r="BW40" s="38" t="str">
        <f>HLOOKUP(BH40,$AB$2:$AN40,$BR40+1)</f>
        <v>any</v>
      </c>
      <c r="BX40" s="38" t="str">
        <f>HLOOKUP(BI40,$AB$2:$AN40,$BR40+1)</f>
        <v>in</v>
      </c>
      <c r="BY40" s="38" t="str">
        <f>HLOOKUP(BJ40,$AB$2:$AN40,$BR40+1)</f>
        <v>park</v>
      </c>
      <c r="BZ40" s="38" t="str">
        <f>HLOOKUP(BK40,$AB$2:$AN40,$BR40+1)</f>
        <v>there</v>
      </c>
      <c r="CA40" s="38"/>
      <c r="CB40" s="38"/>
      <c r="CC40" s="38"/>
      <c r="CD40" s="38"/>
      <c r="CE40" s="38"/>
      <c r="CG40" s="36" t="str">
        <f t="shared" si="11"/>
        <v>There is 構文</v>
      </c>
    </row>
    <row r="41" spans="1:85" ht="18.75" customHeight="1">
      <c r="A41" s="14"/>
      <c r="B41" s="14" t="s">
        <v>1112</v>
      </c>
      <c r="C41" s="14" t="str">
        <f>VLOOKUP($A40,$V$3:$CE$1023,BS$1,FALSE)</f>
        <v>too</v>
      </c>
      <c r="D41" s="14" t="s">
        <v>1110</v>
      </c>
      <c r="E41" s="14" t="str">
        <f>VLOOKUP($A40,$V$3:$CE$1023,BT$1,FALSE)</f>
        <v>she</v>
      </c>
      <c r="F41" s="14" t="s">
        <v>1110</v>
      </c>
      <c r="G41" s="14" t="str">
        <f>VLOOKUP($A40,$V$3:$CE$1023,BU$1,FALSE)</f>
        <v>to</v>
      </c>
      <c r="H41" s="14" t="s">
        <v>1110</v>
      </c>
      <c r="I41" s="14" t="str">
        <f>VLOOKUP($A40,$V$3:$CE$1023,BV$1,FALSE)</f>
        <v>excited</v>
      </c>
      <c r="J41" s="14" t="str">
        <f>IF(VLOOKUP($A40,$V$3:$BR$1023,5,FALSE)=4,")","/")</f>
        <v>/</v>
      </c>
      <c r="K41" s="14" t="str">
        <f>IF(J41=")",VLOOKUP(A40,$V$3:$AA$1023,6,FALSE),VLOOKUP($A40,$V$3:$CE$1023,BW$1,FALSE))</f>
        <v>sleep</v>
      </c>
      <c r="L41" s="14" t="str">
        <f>IF(VLOOKUP($A40,$V$3:$BR$1023,5,FALSE)=5,")",IF(VLOOKUP($A40,$V$3:$BR$1023,5,FALSE)&gt;=6,"/",""))</f>
        <v>/</v>
      </c>
      <c r="M41" s="14" t="str">
        <f>IF(L41=")",VLOOKUP($A40,V$3:AA$1023,6,FALSE),IF(L41="","",VLOOKUP($A40,$V$3:$CE$1023,BX$1,FALSE)))</f>
        <v>was</v>
      </c>
      <c r="N41" s="14" t="str">
        <f>IF(VLOOKUP($A40,$V$3:$BR$1023,5,FALSE)=6,")",IF(VLOOKUP($A40,$V$3:$BR$1023,5,FALSE)&gt;=7,"/",""))</f>
        <v>)</v>
      </c>
      <c r="O41" s="14" t="str">
        <f>IF(N41=")",VLOOKUP($A40,V$3:AA$1023,6,FALSE),IF(N41="","",VLOOKUP($A40,$V$3:$CE$1023,BY$1,FALSE)))</f>
        <v>.</v>
      </c>
      <c r="P41" s="14">
        <f>IF(VLOOKUP(A40,V$3:Z$1023,5,FALSE)=7,")",IF(VLOOKUP(A40,V$3:Z$1023,5,FALSE)&gt;7,"/",""))</f>
      </c>
      <c r="Q41" s="13">
        <f>IF(P41=")",VLOOKUP(A40,V$3:AA$1023,6,FALSE),"")</f>
      </c>
      <c r="R41" s="35">
        <v>1</v>
      </c>
      <c r="S41" s="1" t="s">
        <v>1876</v>
      </c>
      <c r="T41" s="1"/>
      <c r="U41" s="1">
        <v>2</v>
      </c>
      <c r="V41" s="42">
        <f t="shared" si="22"/>
        <v>170</v>
      </c>
      <c r="W41" s="43" t="s">
        <v>1984</v>
      </c>
      <c r="X41" s="41" t="s">
        <v>1985</v>
      </c>
      <c r="Y41" s="42">
        <f ca="1" t="shared" si="1"/>
        <v>0.6154368662805219</v>
      </c>
      <c r="Z41" s="42">
        <f t="shared" si="2"/>
        <v>7</v>
      </c>
      <c r="AA41" s="42" t="s">
        <v>1986</v>
      </c>
      <c r="AB41" s="42" t="s">
        <v>1890</v>
      </c>
      <c r="AC41" s="39" t="s">
        <v>1880</v>
      </c>
      <c r="AD41" s="39" t="s">
        <v>1905</v>
      </c>
      <c r="AE41" s="39" t="s">
        <v>1987</v>
      </c>
      <c r="AF41" s="39" t="s">
        <v>1884</v>
      </c>
      <c r="AG41" s="39" t="s">
        <v>1885</v>
      </c>
      <c r="AH41" s="39" t="s">
        <v>1886</v>
      </c>
      <c r="AP41" s="39">
        <f ca="1" t="shared" si="3"/>
        <v>0.4769244415631766</v>
      </c>
      <c r="AQ41" s="39">
        <f ca="1" t="shared" si="4"/>
        <v>0.0862675919573217</v>
      </c>
      <c r="AR41" s="39">
        <f ca="1" t="shared" si="5"/>
        <v>0.44534761285640306</v>
      </c>
      <c r="AS41" s="39">
        <f ca="1" t="shared" si="6"/>
        <v>0.9923903469546445</v>
      </c>
      <c r="AT41" s="39">
        <f ca="1" t="shared" si="18"/>
        <v>0.9702328627344854</v>
      </c>
      <c r="AU41" s="39">
        <f ca="1" t="shared" si="23"/>
        <v>0.8682719153810217</v>
      </c>
      <c r="AV41" s="39">
        <f ca="1" t="shared" si="23"/>
        <v>0.509807957013761</v>
      </c>
      <c r="BD41" s="38">
        <f t="shared" si="7"/>
        <v>5</v>
      </c>
      <c r="BE41" s="38">
        <f t="shared" si="8"/>
        <v>7</v>
      </c>
      <c r="BF41" s="38">
        <f t="shared" si="9"/>
        <v>6</v>
      </c>
      <c r="BG41" s="38">
        <f t="shared" si="10"/>
        <v>1</v>
      </c>
      <c r="BH41" s="38">
        <f t="shared" si="19"/>
        <v>2</v>
      </c>
      <c r="BI41" s="38">
        <f t="shared" si="24"/>
        <v>3</v>
      </c>
      <c r="BJ41" s="38">
        <f t="shared" si="24"/>
        <v>4</v>
      </c>
      <c r="BR41" s="38">
        <v>39</v>
      </c>
      <c r="BS41" s="38" t="str">
        <f>HLOOKUP(BD41,$AB$2:$AN41,$BR41+1)</f>
        <v>on</v>
      </c>
      <c r="BT41" s="38" t="str">
        <f>HLOOKUP(BE41,$AB$2:$AN41,$BR41+1)</f>
        <v>desk</v>
      </c>
      <c r="BU41" s="38" t="str">
        <f>HLOOKUP(BF41,$AB$2:$AN41,$BR41+1)</f>
        <v>the</v>
      </c>
      <c r="BV41" s="38" t="str">
        <f>HLOOKUP(BG41,$AB$2:$AN41,$BR41+1)</f>
        <v>are</v>
      </c>
      <c r="BW41" s="38" t="str">
        <f>HLOOKUP(BH41,$AB$2:$AN41,$BR41+1)</f>
        <v>there</v>
      </c>
      <c r="BX41" s="38" t="str">
        <f>HLOOKUP(BI41,$AB$2:$AN41,$BR41+1)</f>
        <v>any</v>
      </c>
      <c r="BY41" s="38" t="str">
        <f>HLOOKUP(BJ41,$AB$2:$AN41,$BR41+1)</f>
        <v>books</v>
      </c>
      <c r="BZ41" s="38"/>
      <c r="CA41" s="38"/>
      <c r="CB41" s="38"/>
      <c r="CC41" s="38"/>
      <c r="CD41" s="38"/>
      <c r="CE41" s="38"/>
      <c r="CG41" s="36" t="str">
        <f t="shared" si="11"/>
        <v>There is 構文</v>
      </c>
    </row>
    <row r="42" spans="1:85" ht="18.75" customHeight="1">
      <c r="A42" s="14"/>
      <c r="B42" s="14"/>
      <c r="C42" s="14">
        <f>IF(VLOOKUP($A40,$V$3:$Z$1023,5,FALSE)&gt;=8,VLOOKUP($A40,$V$3:$CE$1023,BZ$1,FALSE),"")</f>
      </c>
      <c r="D42" s="14">
        <f>IF(VLOOKUP($A40,$V$3:$BR$1023,5,FALSE)=8,")",IF(VLOOKUP($A40,$V$3:$BR$1023,5,FALSE)&gt;=9,"/",""))</f>
      </c>
      <c r="E42" s="14">
        <f>IF(VLOOKUP($A40,$V$3:$Z$1023,5,FALSE)&gt;=9,VLOOKUP($A40,$V$3:$CE$1023,CA$1,FALSE),IF(D42=")",VLOOKUP(A40,$V$3:$AA$1023,6,FALSE),""))</f>
      </c>
      <c r="F42" s="14">
        <f>IF(VLOOKUP($A40,$V$3:$BR$1023,5,FALSE)=9,")",IF(VLOOKUP($A40,$V$3:$BR$1023,5,FALSE)&gt;=10,"/",""))</f>
      </c>
      <c r="G42" s="14">
        <f>IF(VLOOKUP($A40,$V$3:$Z$1023,5,FALSE)&gt;=10,VLOOKUP($A40,$V$3:$CE$1023,CB$1,FALSE),IF(F42=")",VLOOKUP(A40,$V$3:$AA$1023,6,FALSE),""))</f>
      </c>
      <c r="H42" s="14">
        <f>IF(VLOOKUP($A40,$V$3:$BR$1023,5,FALSE)=10,")",IF(VLOOKUP($A40,$V$3:$BR$1023,5,FALSE)&gt;=11,"/",""))</f>
      </c>
      <c r="I42" s="14">
        <f>IF(VLOOKUP($A40,$V$3:$Z$1023,5,FALSE)&gt;=11,VLOOKUP($A40,$V$3:$CE$1023,CC$1,FALSE),IF(H42=")",VLOOKUP(A40,$V$3:$AA$1023,6,FALSE),""))</f>
      </c>
      <c r="J42" s="14">
        <f>IF(VLOOKUP($A40,$V$3:$BR$1023,5,FALSE)=11,")",IF(VLOOKUP($A40,$V$3:$BR$1023,5,FALSE)&gt;=12,"/",""))</f>
      </c>
      <c r="K42" s="14">
        <f>IF(VLOOKUP($A40,$V$3:$Z$1023,5,FALSE)&gt;=12,VLOOKUP($A40,$V$3:$CE$1023,CD$1,FALSE),IF(J42=")",VLOOKUP(A40,$V$3:$AA$1023,6,FALSE),""))</f>
      </c>
      <c r="L42" s="14">
        <f>IF(VLOOKUP($A40,$V$3:$BR$1023,5,FALSE)=12,")",IF(VLOOKUP($A40,$V$3:$BR$1023,5,FALSE)&gt;=13,"/",""))</f>
      </c>
      <c r="M42" s="14">
        <f>IF(VLOOKUP($A40,$V$3:$Z$1023,5,FALSE)&gt;=13,VLOOKUP($A40,$V$3:$CE$1023,CE$1,FALSE),IF(L42=")",VLOOKUP(A40,$V$3:$AA$1023,6,FALSE),""))</f>
      </c>
      <c r="N42" s="14">
        <f>IF(VLOOKUP($A40,$V$3:$BR$1023,5,FALSE)=13,")",IF(VLOOKUP($A40,$V$3:$BR$1023,5,FALSE)&gt;=14,"/",""))</f>
      </c>
      <c r="O42" s="14"/>
      <c r="P42" s="14"/>
      <c r="Q42" s="13">
        <f>IF(P42="","",VLOOKUP(A40,V$3:AA$1023,6,FALSE))</f>
      </c>
      <c r="R42" s="35">
        <v>1</v>
      </c>
      <c r="S42" s="1" t="s">
        <v>1876</v>
      </c>
      <c r="T42" s="1"/>
      <c r="U42" s="1">
        <v>2</v>
      </c>
      <c r="V42" s="42">
        <f t="shared" si="22"/>
        <v>251</v>
      </c>
      <c r="W42" s="43" t="s">
        <v>1988</v>
      </c>
      <c r="X42" s="41" t="s">
        <v>1989</v>
      </c>
      <c r="Y42" s="42">
        <f ca="1" t="shared" si="1"/>
        <v>0.41679074100513613</v>
      </c>
      <c r="Z42" s="42">
        <f t="shared" si="2"/>
        <v>6</v>
      </c>
      <c r="AA42" s="42" t="s">
        <v>1990</v>
      </c>
      <c r="AB42" s="42" t="s">
        <v>1880</v>
      </c>
      <c r="AC42" s="39" t="s">
        <v>1890</v>
      </c>
      <c r="AD42" s="39" t="s">
        <v>1891</v>
      </c>
      <c r="AE42" s="39" t="s">
        <v>1991</v>
      </c>
      <c r="AF42" s="39" t="s">
        <v>1992</v>
      </c>
      <c r="AG42" s="39" t="s">
        <v>1993</v>
      </c>
      <c r="AP42" s="39">
        <f ca="1" t="shared" si="3"/>
        <v>0.7425433761169913</v>
      </c>
      <c r="AQ42" s="39">
        <f ca="1" t="shared" si="4"/>
        <v>0.7298238449713876</v>
      </c>
      <c r="AR42" s="39">
        <f ca="1" t="shared" si="5"/>
        <v>0.8113084639979764</v>
      </c>
      <c r="AS42" s="39">
        <f ca="1" t="shared" si="6"/>
        <v>0.5316700149044005</v>
      </c>
      <c r="AT42" s="39">
        <f ca="1" t="shared" si="18"/>
        <v>0.07175192412625808</v>
      </c>
      <c r="AU42" s="39">
        <f ca="1">IF(AG42=0,"",RAND())</f>
        <v>0.8869738439806236</v>
      </c>
      <c r="BD42" s="38">
        <f t="shared" si="7"/>
        <v>3</v>
      </c>
      <c r="BE42" s="38">
        <f t="shared" si="8"/>
        <v>4</v>
      </c>
      <c r="BF42" s="38">
        <f t="shared" si="9"/>
        <v>2</v>
      </c>
      <c r="BG42" s="38">
        <f t="shared" si="10"/>
        <v>5</v>
      </c>
      <c r="BH42" s="38">
        <f t="shared" si="19"/>
        <v>6</v>
      </c>
      <c r="BI42" s="38">
        <f>RANK(AU42,$AP42:$BB42)</f>
        <v>1</v>
      </c>
      <c r="BR42" s="38">
        <v>40</v>
      </c>
      <c r="BS42" s="38" t="str">
        <f>HLOOKUP(BD42,$AB$2:$AN42,$BR42+1)</f>
        <v>some</v>
      </c>
      <c r="BT42" s="38" t="str">
        <f>HLOOKUP(BE42,$AB$2:$AN42,$BR42+1)</f>
        <v>eggs</v>
      </c>
      <c r="BU42" s="38" t="str">
        <f>HLOOKUP(BF42,$AB$2:$AN42,$BR42+1)</f>
        <v>are</v>
      </c>
      <c r="BV42" s="38" t="str">
        <f>HLOOKUP(BG42,$AB$2:$AN42,$BR42+1)</f>
        <v>in</v>
      </c>
      <c r="BW42" s="38" t="str">
        <f>HLOOKUP(BH42,$AB$2:$AN42,$BR42+1)</f>
        <v>it</v>
      </c>
      <c r="BX42" s="38" t="str">
        <f>HLOOKUP(BI42,$AB$2:$AN42,$BR42+1)</f>
        <v>there</v>
      </c>
      <c r="BZ42" s="38"/>
      <c r="CA42" s="38"/>
      <c r="CB42" s="38"/>
      <c r="CC42" s="38"/>
      <c r="CD42" s="38"/>
      <c r="CE42" s="38"/>
      <c r="CG42" s="36" t="str">
        <f t="shared" si="11"/>
        <v>There is 構文</v>
      </c>
    </row>
    <row r="43" spans="1:85" ht="18.75" customHeight="1">
      <c r="A43" s="14"/>
      <c r="B43" s="14"/>
      <c r="C43" s="14"/>
      <c r="D43" s="14"/>
      <c r="E43" s="14"/>
      <c r="F43" s="14"/>
      <c r="G43" s="14"/>
      <c r="H43" s="14"/>
      <c r="I43" s="14"/>
      <c r="J43" s="14"/>
      <c r="K43" s="14"/>
      <c r="L43" s="14"/>
      <c r="M43" s="14"/>
      <c r="N43" s="14"/>
      <c r="O43" s="14"/>
      <c r="P43" s="14"/>
      <c r="Q43" s="14"/>
      <c r="R43" s="35">
        <v>1</v>
      </c>
      <c r="S43" s="1" t="s">
        <v>1876</v>
      </c>
      <c r="T43" s="1"/>
      <c r="U43" s="1">
        <v>2</v>
      </c>
      <c r="V43" s="42">
        <f t="shared" si="22"/>
        <v>210</v>
      </c>
      <c r="W43" s="43" t="s">
        <v>1994</v>
      </c>
      <c r="X43" s="41" t="s">
        <v>1995</v>
      </c>
      <c r="Y43" s="42">
        <f ca="1" t="shared" si="1"/>
        <v>0.5131944114419709</v>
      </c>
      <c r="Z43" s="42">
        <f t="shared" si="2"/>
        <v>8</v>
      </c>
      <c r="AA43" s="42" t="s">
        <v>2014</v>
      </c>
      <c r="AB43" s="42" t="s">
        <v>2015</v>
      </c>
      <c r="AC43" s="39" t="s">
        <v>2016</v>
      </c>
      <c r="AD43" s="39" t="s">
        <v>2017</v>
      </c>
      <c r="AE43" s="39" t="s">
        <v>1890</v>
      </c>
      <c r="AF43" s="39" t="s">
        <v>1880</v>
      </c>
      <c r="AG43" s="39" t="s">
        <v>1907</v>
      </c>
      <c r="AH43" s="39" t="s">
        <v>2018</v>
      </c>
      <c r="AI43" s="39" t="s">
        <v>2019</v>
      </c>
      <c r="AP43" s="39">
        <f ca="1" t="shared" si="3"/>
        <v>0.48516753218410624</v>
      </c>
      <c r="AQ43" s="39">
        <f ca="1" t="shared" si="4"/>
        <v>0.04166058010740947</v>
      </c>
      <c r="AR43" s="39">
        <f ca="1" t="shared" si="5"/>
        <v>0.3598842348684325</v>
      </c>
      <c r="AS43" s="39">
        <f ca="1" t="shared" si="6"/>
        <v>0.9748776947899587</v>
      </c>
      <c r="AT43" s="39">
        <f ca="1" t="shared" si="18"/>
        <v>0.6343976428757558</v>
      </c>
      <c r="AU43" s="39">
        <f ca="1">IF(AG43=0,"",RAND())</f>
        <v>0.6305776827981102</v>
      </c>
      <c r="AV43" s="39">
        <f ca="1">IF(AH43=0,"",RAND())</f>
        <v>0.1147497602404437</v>
      </c>
      <c r="AW43" s="39">
        <f ca="1">IF(AI43=0,"",RAND())</f>
        <v>0.16872232139756727</v>
      </c>
      <c r="BC43" s="38">
        <f ca="1">IF(AO43=0,"",RAND())</f>
      </c>
      <c r="BD43" s="38">
        <f t="shared" si="7"/>
        <v>4</v>
      </c>
      <c r="BE43" s="38">
        <f t="shared" si="8"/>
        <v>8</v>
      </c>
      <c r="BF43" s="38">
        <f t="shared" si="9"/>
        <v>5</v>
      </c>
      <c r="BG43" s="38">
        <f t="shared" si="10"/>
        <v>1</v>
      </c>
      <c r="BH43" s="38">
        <f t="shared" si="19"/>
        <v>2</v>
      </c>
      <c r="BI43" s="38">
        <f>RANK(AU43,$AP43:$BB43)</f>
        <v>3</v>
      </c>
      <c r="BJ43" s="38">
        <f>RANK(AV43,$AP43:$BB43)</f>
        <v>7</v>
      </c>
      <c r="BK43" s="38">
        <f>RANK(AW43,$AP43:$BB43)</f>
        <v>6</v>
      </c>
      <c r="BR43" s="38">
        <v>41</v>
      </c>
      <c r="BS43" s="38" t="str">
        <f>HLOOKUP(BD43,$AB$2:$AN43,$BR43+1)</f>
        <v>are</v>
      </c>
      <c r="BT43" s="38" t="str">
        <f>HLOOKUP(BE43,$AB$2:$AN43,$BR43+1)</f>
        <v>city</v>
      </c>
      <c r="BU43" s="38" t="str">
        <f>HLOOKUP(BF43,$AB$2:$AN43,$BR43+1)</f>
        <v>there</v>
      </c>
      <c r="BV43" s="38" t="str">
        <f>HLOOKUP(BG43,$AB$2:$AN43,$BR43+1)</f>
        <v>how</v>
      </c>
      <c r="BW43" s="38" t="str">
        <f>HLOOKUP(BH43,$AB$2:$AN43,$BR43+1)</f>
        <v>many</v>
      </c>
      <c r="BX43" s="38" t="str">
        <f>HLOOKUP(BI43,$AB$2:$AN43,$BR43+1)</f>
        <v>schools</v>
      </c>
      <c r="BY43" s="38" t="str">
        <f>HLOOKUP(BJ43,$AB$2:$AN43,$BR43+1)</f>
        <v>this</v>
      </c>
      <c r="BZ43" s="38" t="str">
        <f>HLOOKUP(BK43,$AB$2:$AN43,$BR43+1)</f>
        <v>in</v>
      </c>
      <c r="CA43" s="38"/>
      <c r="CB43" s="38"/>
      <c r="CC43" s="38"/>
      <c r="CD43" s="38"/>
      <c r="CE43" s="38"/>
      <c r="CG43" s="36" t="str">
        <f t="shared" si="11"/>
        <v>There is 構文</v>
      </c>
    </row>
    <row r="44" spans="1:85" ht="18.75" customHeight="1">
      <c r="A44" s="8">
        <v>11</v>
      </c>
      <c r="B44" s="9" t="s">
        <v>1111</v>
      </c>
      <c r="C44" s="60" t="str">
        <f>VLOOKUP(A44,V$3:W$1027,2,FALSE)</f>
        <v>今日は昨日よりずっと暑い。(土佐塾高・改)</v>
      </c>
      <c r="D44" s="61"/>
      <c r="E44" s="61"/>
      <c r="F44" s="61"/>
      <c r="G44" s="61"/>
      <c r="H44" s="61"/>
      <c r="I44" s="61"/>
      <c r="J44" s="61"/>
      <c r="K44" s="61"/>
      <c r="L44" s="61"/>
      <c r="M44" s="58" t="str">
        <f>VLOOKUP(A44,V$3:BR$1023,49,FALSE)*100+VLOOKUP(A44,V$3:BR$1023,5,FALSE)&amp;" "&amp;VLOOKUP(A44,V$3:CG$1000,64,FALSE)</f>
        <v>20307 比較</v>
      </c>
      <c r="N44" s="59"/>
      <c r="O44" s="59"/>
      <c r="P44" s="59"/>
      <c r="Q44" s="59"/>
      <c r="R44" s="35">
        <v>1</v>
      </c>
      <c r="S44" s="1" t="s">
        <v>1876</v>
      </c>
      <c r="T44" s="2"/>
      <c r="U44" s="1">
        <v>3</v>
      </c>
      <c r="V44" s="42">
        <f t="shared" si="22"/>
        <v>300</v>
      </c>
      <c r="W44" s="44" t="s">
        <v>1375</v>
      </c>
      <c r="X44" s="45" t="s">
        <v>1376</v>
      </c>
      <c r="Y44" s="42">
        <f ca="1" t="shared" si="1"/>
        <v>0.29364177159587257</v>
      </c>
      <c r="Z44" s="42">
        <f t="shared" si="2"/>
        <v>6</v>
      </c>
      <c r="AA44" s="42" t="s">
        <v>2059</v>
      </c>
      <c r="AB44" s="42" t="s">
        <v>1377</v>
      </c>
      <c r="AC44" s="39" t="s">
        <v>1378</v>
      </c>
      <c r="AD44" s="39" t="s">
        <v>1379</v>
      </c>
      <c r="AE44" s="39" t="s">
        <v>1380</v>
      </c>
      <c r="AF44" s="39" t="s">
        <v>1381</v>
      </c>
      <c r="AG44" s="39" t="s">
        <v>1382</v>
      </c>
      <c r="AP44" s="39">
        <f ca="1" t="shared" si="3"/>
        <v>0.2981068040385779</v>
      </c>
      <c r="AQ44" s="39">
        <f ca="1" t="shared" si="4"/>
        <v>0.9182494628737685</v>
      </c>
      <c r="AR44" s="39">
        <f ca="1" t="shared" si="5"/>
        <v>0.3393018832806183</v>
      </c>
      <c r="AS44" s="39">
        <f ca="1" t="shared" si="6"/>
        <v>0.49512269895210026</v>
      </c>
      <c r="AT44" s="39">
        <f ca="1" t="shared" si="18"/>
        <v>0.8113534085766503</v>
      </c>
      <c r="AU44" s="39">
        <f ca="1" t="shared" si="18"/>
        <v>0.31301158535831775</v>
      </c>
      <c r="BD44" s="38">
        <f>RANK(AP44,$AP44:$BB44)</f>
        <v>6</v>
      </c>
      <c r="BE44" s="38">
        <f>RANK(AQ44,$AP44:$BB44)</f>
        <v>1</v>
      </c>
      <c r="BF44" s="38">
        <f>RANK(AR44,$AP44:$BB44)</f>
        <v>4</v>
      </c>
      <c r="BG44" s="38">
        <f>RANK(AS44,$AP44:$BB44)</f>
        <v>3</v>
      </c>
      <c r="BH44" s="38">
        <f>RANK(AT44,$AP44:$BB44)</f>
        <v>2</v>
      </c>
      <c r="BI44" s="38">
        <f>RANK(AU44,$AP44:$BB44)</f>
        <v>5</v>
      </c>
      <c r="BR44" s="38">
        <v>42</v>
      </c>
      <c r="BS44" s="38" t="str">
        <f>HLOOKUP(BD44,$AB$2:$AN144,$BR44+1)</f>
        <v>there</v>
      </c>
      <c r="BT44" s="38" t="str">
        <f>HLOOKUP(BE44,$AB$2:$AN144,$BR44+1)</f>
        <v>Was</v>
      </c>
      <c r="BU44" s="38" t="str">
        <f>HLOOKUP(BF44,$AB$2:$AN144,$BR44+1)</f>
        <v>first</v>
      </c>
      <c r="BV44" s="38" t="str">
        <f>HLOOKUP(BG44,$AB$2:$AN144,$BR44+1)</f>
        <v>your</v>
      </c>
      <c r="BW44" s="38" t="str">
        <f>HLOOKUP(BH44,$AB$2:$AN144,$BR44+1)</f>
        <v>that </v>
      </c>
      <c r="BX44" s="38" t="str">
        <f>HLOOKUP(BI44,$AB$2:$AN144,$BR44+1)</f>
        <v>trip</v>
      </c>
      <c r="BZ44" s="38"/>
      <c r="CA44" s="38"/>
      <c r="CB44" s="38"/>
      <c r="CC44" s="38"/>
      <c r="CD44" s="38"/>
      <c r="CE44" s="38"/>
      <c r="CG44" s="36" t="str">
        <f t="shared" si="11"/>
        <v>There is 構文</v>
      </c>
    </row>
    <row r="45" spans="1:85" ht="18.75" customHeight="1">
      <c r="A45" s="14"/>
      <c r="B45" s="14" t="s">
        <v>1112</v>
      </c>
      <c r="C45" s="14" t="str">
        <f>VLOOKUP($A44,$V$3:$CE$1023,BS$1,FALSE)</f>
        <v>hotter</v>
      </c>
      <c r="D45" s="14" t="s">
        <v>1110</v>
      </c>
      <c r="E45" s="14" t="str">
        <f>VLOOKUP($A44,$V$3:$CE$1023,BT$1,FALSE)</f>
        <v>is</v>
      </c>
      <c r="F45" s="14" t="s">
        <v>1110</v>
      </c>
      <c r="G45" s="14" t="str">
        <f>VLOOKUP($A44,$V$3:$CE$1023,BU$1,FALSE)</f>
        <v>much</v>
      </c>
      <c r="H45" s="14" t="s">
        <v>1110</v>
      </c>
      <c r="I45" s="14" t="str">
        <f>VLOOKUP($A44,$V$3:$CE$1023,BV$1,FALSE)</f>
        <v>than</v>
      </c>
      <c r="J45" s="14" t="str">
        <f>IF(VLOOKUP($A44,$V$3:$BR$1023,5,FALSE)=4,")","/")</f>
        <v>/</v>
      </c>
      <c r="K45" s="14" t="str">
        <f>IF(J45=")",VLOOKUP(A44,$V$3:$AA$1023,6,FALSE),VLOOKUP($A44,$V$3:$CE$1023,BW$1,FALSE))</f>
        <v>yesterday</v>
      </c>
      <c r="L45" s="14" t="str">
        <f>IF(VLOOKUP($A44,$V$3:$BR$1023,5,FALSE)=5,")",IF(VLOOKUP($A44,$V$3:$BR$1023,5,FALSE)&gt;=6,"/",""))</f>
        <v>/</v>
      </c>
      <c r="M45" s="14" t="str">
        <f>IF(L45=")",VLOOKUP($A44,V$3:AA$1023,6,FALSE),IF(L45="","",VLOOKUP($A44,$V$3:$CE$1023,BX$1,FALSE)))</f>
        <v>today</v>
      </c>
      <c r="N45" s="14" t="str">
        <f>IF(VLOOKUP($A44,$V$3:$BR$1023,5,FALSE)=6,")",IF(VLOOKUP($A44,$V$3:$BR$1023,5,FALSE)&gt;=7,"/",""))</f>
        <v>/</v>
      </c>
      <c r="O45" s="14" t="str">
        <f>IF(N45=")",VLOOKUP($A44,V$3:AA$1023,6,FALSE),IF(N45="","",VLOOKUP($A44,$V$3:$CE$1023,BY$1,FALSE)))</f>
        <v>it</v>
      </c>
      <c r="P45" s="14" t="str">
        <f>IF(VLOOKUP(A44,V$3:Z$1023,5,FALSE)=7,")",IF(VLOOKUP(A44,V$3:Z$1023,5,FALSE)&gt;7,"/",""))</f>
        <v>)</v>
      </c>
      <c r="Q45" s="13" t="str">
        <f>IF(P45=")",VLOOKUP(A44,V$3:AA$1023,6,FALSE),"")</f>
        <v>.</v>
      </c>
      <c r="R45" s="35">
        <v>1</v>
      </c>
      <c r="S45" s="2" t="s">
        <v>2083</v>
      </c>
      <c r="T45" s="2"/>
      <c r="U45" s="40">
        <v>1</v>
      </c>
      <c r="V45" s="42">
        <f t="shared" si="22"/>
        <v>401</v>
      </c>
      <c r="W45" s="43" t="s">
        <v>2084</v>
      </c>
      <c r="X45" s="41" t="s">
        <v>2085</v>
      </c>
      <c r="Y45" s="42">
        <f ca="1" t="shared" si="1"/>
        <v>0.0671658430645039</v>
      </c>
      <c r="Z45" s="42">
        <f t="shared" si="2"/>
        <v>7</v>
      </c>
      <c r="AA45" s="42" t="s">
        <v>2086</v>
      </c>
      <c r="AB45" s="42" t="s">
        <v>2060</v>
      </c>
      <c r="AC45" s="39" t="s">
        <v>2087</v>
      </c>
      <c r="AD45" s="39" t="s">
        <v>1882</v>
      </c>
      <c r="AE45" s="39" t="s">
        <v>1883</v>
      </c>
      <c r="AF45" s="39" t="s">
        <v>1907</v>
      </c>
      <c r="AG45" s="39" t="s">
        <v>2033</v>
      </c>
      <c r="AH45" s="39" t="s">
        <v>2088</v>
      </c>
      <c r="AP45" s="39">
        <f ca="1" t="shared" si="3"/>
        <v>0.6590808321043657</v>
      </c>
      <c r="AQ45" s="39">
        <f ca="1" t="shared" si="4"/>
        <v>0.04417909697596789</v>
      </c>
      <c r="AR45" s="39">
        <f ca="1" t="shared" si="5"/>
        <v>0.09423840098065622</v>
      </c>
      <c r="AS45" s="39">
        <f ca="1" t="shared" si="6"/>
        <v>0.03059237896671463</v>
      </c>
      <c r="AT45" s="39">
        <f ca="1" t="shared" si="18"/>
        <v>0.7266630310247645</v>
      </c>
      <c r="AU45" s="39">
        <f ca="1">IF(AG45=0,"",RAND())</f>
        <v>0.7689546942119878</v>
      </c>
      <c r="AV45" s="39">
        <f ca="1">IF(AH45=0,"",RAND())</f>
        <v>0.11537885593228525</v>
      </c>
      <c r="BD45" s="38">
        <f t="shared" si="7"/>
        <v>3</v>
      </c>
      <c r="BE45" s="38">
        <f t="shared" si="8"/>
        <v>6</v>
      </c>
      <c r="BF45" s="38">
        <f t="shared" si="9"/>
        <v>5</v>
      </c>
      <c r="BG45" s="38">
        <f t="shared" si="10"/>
        <v>7</v>
      </c>
      <c r="BH45" s="38">
        <f t="shared" si="19"/>
        <v>2</v>
      </c>
      <c r="BI45" s="38">
        <f>RANK(AU45,$AP45:$BB45)</f>
        <v>1</v>
      </c>
      <c r="BJ45" s="38">
        <f>RANK(AV45,$AP45:$BB45)</f>
        <v>4</v>
      </c>
      <c r="BR45" s="38">
        <v>43</v>
      </c>
      <c r="BS45" s="38" t="str">
        <f>HLOOKUP(BD45,$AB$2:$AN45,$BR45+1)</f>
        <v>a</v>
      </c>
      <c r="BT45" s="38" t="str">
        <f>HLOOKUP(BE45,$AB$2:$AN45,$BR45+1)</f>
        <v>your</v>
      </c>
      <c r="BU45" s="38" t="str">
        <f>HLOOKUP(BF45,$AB$2:$AN45,$BR45+1)</f>
        <v>in</v>
      </c>
      <c r="BV45" s="38" t="str">
        <f>HLOOKUP(BG45,$AB$2:$AN45,$BR45+1)</f>
        <v>room</v>
      </c>
      <c r="BW45" s="38" t="str">
        <f>HLOOKUP(BH45,$AB$2:$AN45,$BR45+1)</f>
        <v>read</v>
      </c>
      <c r="BX45" s="38" t="str">
        <f>HLOOKUP(BI45,$AB$2:$AN45,$BR45+1)</f>
        <v>you</v>
      </c>
      <c r="BY45" s="38" t="str">
        <f>HLOOKUP(BJ45,$AB$2:$AN45,$BR45+1)</f>
        <v>book</v>
      </c>
      <c r="BZ45" s="38"/>
      <c r="CA45" s="38"/>
      <c r="CB45" s="38"/>
      <c r="CC45" s="38"/>
      <c r="CD45" s="38"/>
      <c r="CE45" s="38"/>
      <c r="CG45" s="36" t="str">
        <f t="shared" si="11"/>
        <v>一般動詞</v>
      </c>
    </row>
    <row r="46" spans="1:85" ht="18.75" customHeight="1">
      <c r="A46" s="14"/>
      <c r="B46" s="14"/>
      <c r="C46" s="14">
        <f>IF(VLOOKUP($A44,$V$3:$Z$1023,5,FALSE)&gt;=8,VLOOKUP($A44,$V$3:$CE$1023,BZ$1,FALSE),"")</f>
      </c>
      <c r="D46" s="14">
        <f>IF(VLOOKUP($A44,$V$3:$BR$1023,5,FALSE)=8,")",IF(VLOOKUP($A44,$V$3:$BR$1023,5,FALSE)&gt;=9,"/",""))</f>
      </c>
      <c r="E46" s="14">
        <f>IF(VLOOKUP($A44,$V$3:$Z$1023,5,FALSE)&gt;=9,VLOOKUP($A44,$V$3:$CE$1023,CA$1,FALSE),IF(D46=")",VLOOKUP(A44,$V$3:$AA$1023,6,FALSE),""))</f>
      </c>
      <c r="F46" s="14">
        <f>IF(VLOOKUP($A44,$V$3:$BR$1023,5,FALSE)=9,")",IF(VLOOKUP($A44,$V$3:$BR$1023,5,FALSE)&gt;=10,"/",""))</f>
      </c>
      <c r="G46" s="14">
        <f>IF(VLOOKUP($A44,$V$3:$Z$1023,5,FALSE)&gt;=10,VLOOKUP($A44,$V$3:$CE$1023,CB$1,FALSE),IF(F46=")",VLOOKUP(A44,$V$3:$AA$1023,6,FALSE),""))</f>
      </c>
      <c r="H46" s="14">
        <f>IF(VLOOKUP($A44,$V$3:$BR$1023,5,FALSE)=10,")",IF(VLOOKUP($A44,$V$3:$BR$1023,5,FALSE)&gt;=11,"/",""))</f>
      </c>
      <c r="I46" s="14">
        <f>IF(VLOOKUP($A44,$V$3:$Z$1023,5,FALSE)&gt;=11,VLOOKUP($A44,$V$3:$CE$1023,CC$1,FALSE),IF(H46=")",VLOOKUP(A44,$V$3:$AA$1023,6,FALSE),""))</f>
      </c>
      <c r="J46" s="14">
        <f>IF(VLOOKUP($A44,$V$3:$BR$1023,5,FALSE)=11,")",IF(VLOOKUP($A44,$V$3:$BR$1023,5,FALSE)&gt;=12,"/",""))</f>
      </c>
      <c r="K46" s="14">
        <f>IF(VLOOKUP($A44,$V$3:$Z$1023,5,FALSE)&gt;=12,VLOOKUP($A44,$V$3:$CE$1023,CD$1,FALSE),IF(J46=")",VLOOKUP(A44,$V$3:$AA$1023,6,FALSE),""))</f>
      </c>
      <c r="L46" s="14">
        <f>IF(VLOOKUP($A44,$V$3:$BR$1023,5,FALSE)=12,")",IF(VLOOKUP($A44,$V$3:$BR$1023,5,FALSE)&gt;=13,"/",""))</f>
      </c>
      <c r="M46" s="14">
        <f>IF(VLOOKUP($A44,$V$3:$Z$1023,5,FALSE)&gt;=13,VLOOKUP($A44,$V$3:$CE$1023,CE$1,FALSE),IF(L46=")",VLOOKUP(A44,$V$3:$AA$1023,6,FALSE),""))</f>
      </c>
      <c r="N46" s="14">
        <f>IF(VLOOKUP($A44,$V$3:$BR$1023,5,FALSE)=13,")",IF(VLOOKUP($A44,$V$3:$BR$1023,5,FALSE)&gt;=14,"/",""))</f>
      </c>
      <c r="O46" s="14"/>
      <c r="P46" s="14"/>
      <c r="Q46" s="13">
        <f>IF(P46="","",VLOOKUP(A44,V$3:AA$1023,6,FALSE))</f>
      </c>
      <c r="R46" s="35">
        <v>1</v>
      </c>
      <c r="S46" s="2" t="s">
        <v>2083</v>
      </c>
      <c r="T46" s="2"/>
      <c r="U46" s="40">
        <v>1</v>
      </c>
      <c r="V46" s="42">
        <f t="shared" si="22"/>
        <v>76</v>
      </c>
      <c r="W46" s="43" t="s">
        <v>2089</v>
      </c>
      <c r="X46" s="41" t="s">
        <v>1814</v>
      </c>
      <c r="Y46" s="42">
        <f ca="1" t="shared" si="1"/>
        <v>0.8470717364928517</v>
      </c>
      <c r="Z46" s="42">
        <f t="shared" si="2"/>
        <v>5</v>
      </c>
      <c r="AA46" s="42" t="s">
        <v>1810</v>
      </c>
      <c r="AB46" s="42" t="s">
        <v>2060</v>
      </c>
      <c r="AC46" s="39" t="s">
        <v>2090</v>
      </c>
      <c r="AD46" s="39" t="s">
        <v>2091</v>
      </c>
      <c r="AE46" s="39" t="s">
        <v>1882</v>
      </c>
      <c r="AF46" s="39" t="s">
        <v>2092</v>
      </c>
      <c r="AP46" s="39">
        <f ca="1" t="shared" si="3"/>
        <v>0.3935865046397961</v>
      </c>
      <c r="AQ46" s="39">
        <f ca="1" t="shared" si="4"/>
        <v>0.6243890674375834</v>
      </c>
      <c r="AR46" s="39">
        <f ca="1" t="shared" si="5"/>
        <v>0.3363583045063576</v>
      </c>
      <c r="AS46" s="39">
        <f ca="1" t="shared" si="6"/>
        <v>0.0647777476330964</v>
      </c>
      <c r="AT46" s="39">
        <f ca="1" t="shared" si="18"/>
        <v>0.5862355569381796</v>
      </c>
      <c r="BC46" s="38">
        <f ca="1">IF(AO46=0,"",RAND())</f>
      </c>
      <c r="BD46" s="38">
        <f t="shared" si="7"/>
        <v>3</v>
      </c>
      <c r="BE46" s="38">
        <f t="shared" si="8"/>
        <v>1</v>
      </c>
      <c r="BF46" s="38">
        <f t="shared" si="9"/>
        <v>4</v>
      </c>
      <c r="BG46" s="38">
        <f t="shared" si="10"/>
        <v>5</v>
      </c>
      <c r="BH46" s="38">
        <f t="shared" si="19"/>
        <v>2</v>
      </c>
      <c r="BR46" s="38">
        <v>44</v>
      </c>
      <c r="BS46" s="38" t="str">
        <f>HLOOKUP(BD46,$AB$2:$AN46,$BR46+1)</f>
        <v>use</v>
      </c>
      <c r="BT46" s="38" t="str">
        <f>HLOOKUP(BE46,$AB$2:$AN46,$BR46+1)</f>
        <v>you</v>
      </c>
      <c r="BU46" s="38" t="str">
        <f>HLOOKUP(BF46,$AB$2:$AN46,$BR46+1)</f>
        <v>a</v>
      </c>
      <c r="BV46" s="38" t="str">
        <f>HLOOKUP(BG46,$AB$2:$AN46,$BR46+1)</f>
        <v>pencil</v>
      </c>
      <c r="BW46" s="38" t="str">
        <f>HLOOKUP(BH46,$AB$2:$AN46,$BR46+1)</f>
        <v>don't</v>
      </c>
      <c r="BZ46" s="38"/>
      <c r="CA46" s="38"/>
      <c r="CB46" s="38"/>
      <c r="CC46" s="38"/>
      <c r="CD46" s="38"/>
      <c r="CE46" s="38"/>
      <c r="CG46" s="36" t="str">
        <f t="shared" si="11"/>
        <v>一般動詞</v>
      </c>
    </row>
    <row r="47" spans="1:85" ht="18.75" customHeight="1">
      <c r="A47" s="14"/>
      <c r="B47" s="14"/>
      <c r="C47" s="14"/>
      <c r="D47" s="14"/>
      <c r="E47" s="14"/>
      <c r="F47" s="14"/>
      <c r="G47" s="14"/>
      <c r="H47" s="14"/>
      <c r="I47" s="14"/>
      <c r="J47" s="14"/>
      <c r="K47" s="14"/>
      <c r="L47" s="14"/>
      <c r="M47" s="14"/>
      <c r="N47" s="14"/>
      <c r="O47" s="14"/>
      <c r="P47" s="14"/>
      <c r="Q47" s="14"/>
      <c r="R47" s="35">
        <v>1</v>
      </c>
      <c r="S47" s="2" t="s">
        <v>2083</v>
      </c>
      <c r="T47" s="2"/>
      <c r="U47" s="40">
        <v>1</v>
      </c>
      <c r="V47" s="42">
        <f t="shared" si="22"/>
        <v>299</v>
      </c>
      <c r="W47" s="43" t="s">
        <v>2093</v>
      </c>
      <c r="X47" s="41" t="s">
        <v>2094</v>
      </c>
      <c r="Y47" s="42">
        <f ca="1" t="shared" si="1"/>
        <v>0.3028510962967763</v>
      </c>
      <c r="Z47" s="42">
        <f t="shared" si="2"/>
        <v>6</v>
      </c>
      <c r="AA47" s="42" t="s">
        <v>2095</v>
      </c>
      <c r="AB47" s="42" t="s">
        <v>2096</v>
      </c>
      <c r="AC47" s="39" t="s">
        <v>2090</v>
      </c>
      <c r="AD47" s="39" t="s">
        <v>2097</v>
      </c>
      <c r="AE47" s="39" t="s">
        <v>2098</v>
      </c>
      <c r="AF47" s="39" t="s">
        <v>2029</v>
      </c>
      <c r="AG47" s="39" t="s">
        <v>2099</v>
      </c>
      <c r="AP47" s="39">
        <f ca="1" t="shared" si="3"/>
        <v>0.8598506543964102</v>
      </c>
      <c r="AQ47" s="39">
        <f ca="1" t="shared" si="4"/>
        <v>0.8046038271443239</v>
      </c>
      <c r="AR47" s="39">
        <f ca="1" t="shared" si="5"/>
        <v>0.22551338440482382</v>
      </c>
      <c r="AS47" s="39">
        <f ca="1" t="shared" si="6"/>
        <v>0.5065317710675488</v>
      </c>
      <c r="AT47" s="39">
        <f ca="1" t="shared" si="18"/>
        <v>0.9782752397747807</v>
      </c>
      <c r="AU47" s="39">
        <f ca="1">IF(AG47=0,"",RAND())</f>
        <v>0.852456828121281</v>
      </c>
      <c r="BD47" s="38">
        <f t="shared" si="7"/>
        <v>2</v>
      </c>
      <c r="BE47" s="38">
        <f t="shared" si="8"/>
        <v>4</v>
      </c>
      <c r="BF47" s="38">
        <f t="shared" si="9"/>
        <v>6</v>
      </c>
      <c r="BG47" s="38">
        <f t="shared" si="10"/>
        <v>5</v>
      </c>
      <c r="BH47" s="38">
        <f t="shared" si="19"/>
        <v>1</v>
      </c>
      <c r="BI47" s="38">
        <f>RANK(AU47,$AP47:$BB47)</f>
        <v>3</v>
      </c>
      <c r="BR47" s="38">
        <v>45</v>
      </c>
      <c r="BS47" s="38" t="str">
        <f>HLOOKUP(BD47,$AB$2:$AN47,$BR47+1)</f>
        <v>don't</v>
      </c>
      <c r="BT47" s="38" t="str">
        <f>HLOOKUP(BE47,$AB$2:$AN47,$BR47+1)</f>
        <v>milk</v>
      </c>
      <c r="BU47" s="38" t="str">
        <f>HLOOKUP(BF47,$AB$2:$AN47,$BR47+1)</f>
        <v>either</v>
      </c>
      <c r="BV47" s="38" t="str">
        <f>HLOOKUP(BG47,$AB$2:$AN47,$BR47+1)</f>
        <v>,</v>
      </c>
      <c r="BW47" s="38" t="str">
        <f>HLOOKUP(BH47,$AB$2:$AN47,$BR47+1)</f>
        <v>I</v>
      </c>
      <c r="BX47" s="38" t="str">
        <f>HLOOKUP(BI47,$AB$2:$AN47,$BR47+1)</f>
        <v>like</v>
      </c>
      <c r="BZ47" s="38"/>
      <c r="CA47" s="38"/>
      <c r="CB47" s="38"/>
      <c r="CC47" s="38"/>
      <c r="CD47" s="38"/>
      <c r="CE47" s="38"/>
      <c r="CG47" s="36" t="str">
        <f t="shared" si="11"/>
        <v>一般動詞</v>
      </c>
    </row>
    <row r="48" spans="1:85" ht="14.25">
      <c r="A48" s="8">
        <v>12</v>
      </c>
      <c r="B48" s="9" t="s">
        <v>1111</v>
      </c>
      <c r="C48" s="60" t="str">
        <f>VLOOKUP(A48,V$3:W$1027,2,FALSE)</f>
        <v>彼はかさを持たずに外出しました。</v>
      </c>
      <c r="D48" s="61"/>
      <c r="E48" s="61"/>
      <c r="F48" s="61"/>
      <c r="G48" s="61"/>
      <c r="H48" s="61"/>
      <c r="I48" s="61"/>
      <c r="J48" s="61"/>
      <c r="K48" s="61"/>
      <c r="L48" s="61"/>
      <c r="M48" s="58" t="str">
        <f>VLOOKUP(A48,V$3:BR$1023,49,FALSE)*100+VLOOKUP(A48,V$3:BR$1023,5,FALSE)&amp;" "&amp;VLOOKUP(A48,V$3:CG$1000,64,FALSE)</f>
        <v>35807 動名詞</v>
      </c>
      <c r="N48" s="59"/>
      <c r="O48" s="59"/>
      <c r="P48" s="59"/>
      <c r="Q48" s="59"/>
      <c r="R48" s="35">
        <v>1</v>
      </c>
      <c r="S48" s="2" t="s">
        <v>2083</v>
      </c>
      <c r="T48" s="2"/>
      <c r="U48" s="40">
        <v>1</v>
      </c>
      <c r="V48" s="42">
        <f t="shared" si="22"/>
        <v>211</v>
      </c>
      <c r="W48" s="43" t="s">
        <v>2100</v>
      </c>
      <c r="X48" s="41" t="s">
        <v>2101</v>
      </c>
      <c r="Y48" s="42">
        <f ca="1" t="shared" si="1"/>
        <v>0.5119437306401606</v>
      </c>
      <c r="Z48" s="42">
        <f t="shared" si="2"/>
        <v>7</v>
      </c>
      <c r="AA48" s="42" t="s">
        <v>2102</v>
      </c>
      <c r="AB48" s="42" t="s">
        <v>2103</v>
      </c>
      <c r="AC48" s="39" t="s">
        <v>2060</v>
      </c>
      <c r="AD48" s="39" t="s">
        <v>2104</v>
      </c>
      <c r="AE48" s="39" t="s">
        <v>2105</v>
      </c>
      <c r="AF48" s="39" t="s">
        <v>2106</v>
      </c>
      <c r="AG48" s="39" t="s">
        <v>2107</v>
      </c>
      <c r="AH48" s="39" t="s">
        <v>2108</v>
      </c>
      <c r="AP48" s="39">
        <f ca="1" t="shared" si="3"/>
        <v>0.857678045514322</v>
      </c>
      <c r="AQ48" s="39">
        <f ca="1" t="shared" si="4"/>
        <v>0.46741199615665074</v>
      </c>
      <c r="AR48" s="39">
        <f ca="1" t="shared" si="5"/>
        <v>0.6645412544669584</v>
      </c>
      <c r="AS48" s="39">
        <f ca="1" t="shared" si="6"/>
        <v>0.5517407953411582</v>
      </c>
      <c r="AT48" s="39">
        <f ca="1" t="shared" si="18"/>
        <v>0.6709871199988591</v>
      </c>
      <c r="AU48" s="39">
        <f ca="1">IF(AG48=0,"",RAND())</f>
        <v>0.9758325087949435</v>
      </c>
      <c r="AV48" s="39">
        <f ca="1">IF(AH48=0,"",RAND())</f>
        <v>0.8623958751405336</v>
      </c>
      <c r="BD48" s="38">
        <f t="shared" si="7"/>
        <v>3</v>
      </c>
      <c r="BE48" s="38">
        <f t="shared" si="8"/>
        <v>7</v>
      </c>
      <c r="BF48" s="38">
        <f t="shared" si="9"/>
        <v>5</v>
      </c>
      <c r="BG48" s="38">
        <f t="shared" si="10"/>
        <v>6</v>
      </c>
      <c r="BH48" s="38">
        <f t="shared" si="19"/>
        <v>4</v>
      </c>
      <c r="BI48" s="38">
        <f>RANK(AU48,$AP48:$BB48)</f>
        <v>1</v>
      </c>
      <c r="BJ48" s="38">
        <f>RANK(AV48,$AP48:$BB48)</f>
        <v>2</v>
      </c>
      <c r="BR48" s="38">
        <v>46</v>
      </c>
      <c r="BS48" s="38" t="str">
        <f>HLOOKUP(BD48,$AB$2:$AN48,$BR48+1)</f>
        <v>go</v>
      </c>
      <c r="BT48" s="38" t="str">
        <f>HLOOKUP(BE48,$AB$2:$AN48,$BR48+1)</f>
        <v>day</v>
      </c>
      <c r="BU48" s="38" t="str">
        <f>HLOOKUP(BF48,$AB$2:$AN48,$BR48+1)</f>
        <v>church</v>
      </c>
      <c r="BV48" s="38" t="str">
        <f>HLOOKUP(BG48,$AB$2:$AN48,$BR48+1)</f>
        <v>every</v>
      </c>
      <c r="BW48" s="38" t="str">
        <f>HLOOKUP(BH48,$AB$2:$AN48,$BR48+1)</f>
        <v>to</v>
      </c>
      <c r="BX48" s="38" t="str">
        <f>HLOOKUP(BI48,$AB$2:$AN48,$BR48+1)</f>
        <v>do</v>
      </c>
      <c r="BY48" s="38" t="str">
        <f>HLOOKUP(BJ48,$AB$2:$AN48,$BR48+1)</f>
        <v>you</v>
      </c>
      <c r="BZ48" s="38"/>
      <c r="CA48" s="38"/>
      <c r="CB48" s="38"/>
      <c r="CC48" s="38"/>
      <c r="CD48" s="38"/>
      <c r="CE48" s="38"/>
      <c r="CG48" s="36" t="str">
        <f t="shared" si="11"/>
        <v>一般動詞</v>
      </c>
    </row>
    <row r="49" spans="1:85" ht="18.75" customHeight="1">
      <c r="A49" s="14"/>
      <c r="B49" s="14" t="s">
        <v>1112</v>
      </c>
      <c r="C49" s="14" t="str">
        <f>VLOOKUP($A48,$V$3:$CE$1023,BS$1,FALSE)</f>
        <v>his</v>
      </c>
      <c r="D49" s="14" t="s">
        <v>1110</v>
      </c>
      <c r="E49" s="14" t="str">
        <f>VLOOKUP($A48,$V$3:$CE$1023,BT$1,FALSE)</f>
        <v>out</v>
      </c>
      <c r="F49" s="14" t="s">
        <v>1110</v>
      </c>
      <c r="G49" s="14" t="str">
        <f>VLOOKUP($A48,$V$3:$CE$1023,BU$1,FALSE)</f>
        <v>umbrella</v>
      </c>
      <c r="H49" s="14" t="s">
        <v>1110</v>
      </c>
      <c r="I49" s="14" t="str">
        <f>VLOOKUP($A48,$V$3:$CE$1023,BV$1,FALSE)</f>
        <v>he</v>
      </c>
      <c r="J49" s="14" t="str">
        <f>IF(VLOOKUP($A48,$V$3:$BR$1023,5,FALSE)=4,")","/")</f>
        <v>/</v>
      </c>
      <c r="K49" s="14" t="str">
        <f>IF(J49=")",VLOOKUP(A48,$V$3:$AA$1023,6,FALSE),VLOOKUP($A48,$V$3:$CE$1023,BW$1,FALSE))</f>
        <v>without</v>
      </c>
      <c r="L49" s="14" t="str">
        <f>IF(VLOOKUP($A48,$V$3:$BR$1023,5,FALSE)=5,")",IF(VLOOKUP($A48,$V$3:$BR$1023,5,FALSE)&gt;=6,"/",""))</f>
        <v>/</v>
      </c>
      <c r="M49" s="14" t="str">
        <f>IF(L49=")",VLOOKUP($A48,V$3:AA$1023,6,FALSE),IF(L49="","",VLOOKUP($A48,$V$3:$CE$1023,BX$1,FALSE)))</f>
        <v>went</v>
      </c>
      <c r="N49" s="14" t="str">
        <f>IF(VLOOKUP($A48,$V$3:$BR$1023,5,FALSE)=6,")",IF(VLOOKUP($A48,$V$3:$BR$1023,5,FALSE)&gt;=7,"/",""))</f>
        <v>/</v>
      </c>
      <c r="O49" s="14" t="str">
        <f>IF(N49=")",VLOOKUP($A48,V$3:AA$1023,6,FALSE),IF(N49="","",VLOOKUP($A48,$V$3:$CE$1023,BY$1,FALSE)))</f>
        <v>taking</v>
      </c>
      <c r="P49" s="14" t="str">
        <f>IF(VLOOKUP(A48,V$3:Z$1023,5,FALSE)=7,")",IF(VLOOKUP(A48,V$3:Z$1023,5,FALSE)&gt;7,"/",""))</f>
        <v>)</v>
      </c>
      <c r="Q49" s="13" t="str">
        <f>IF(P49=")",VLOOKUP(A48,V$3:AA$1023,6,FALSE),"")</f>
        <v>.</v>
      </c>
      <c r="R49" s="35">
        <v>1</v>
      </c>
      <c r="S49" s="2" t="s">
        <v>2083</v>
      </c>
      <c r="T49" s="2"/>
      <c r="U49" s="40">
        <v>1</v>
      </c>
      <c r="V49" s="42">
        <f t="shared" si="22"/>
        <v>427</v>
      </c>
      <c r="W49" s="43" t="s">
        <v>0</v>
      </c>
      <c r="X49" s="41" t="s">
        <v>1</v>
      </c>
      <c r="Y49" s="42">
        <f ca="1" t="shared" si="1"/>
        <v>0.010705617017571</v>
      </c>
      <c r="Z49" s="42">
        <f t="shared" si="2"/>
        <v>5</v>
      </c>
      <c r="AA49" s="42" t="s">
        <v>2</v>
      </c>
      <c r="AB49" s="42" t="s">
        <v>3</v>
      </c>
      <c r="AC49" s="39" t="s">
        <v>4</v>
      </c>
      <c r="AD49" s="39" t="s">
        <v>2033</v>
      </c>
      <c r="AE49" s="39" t="s">
        <v>2041</v>
      </c>
      <c r="AF49" s="39" t="s">
        <v>2097</v>
      </c>
      <c r="AP49" s="39">
        <f ca="1" t="shared" si="3"/>
        <v>0.96674502647549</v>
      </c>
      <c r="AQ49" s="39">
        <f ca="1" t="shared" si="4"/>
        <v>0.6142320157871719</v>
      </c>
      <c r="AR49" s="39">
        <f ca="1" t="shared" si="5"/>
        <v>0.5839540458152621</v>
      </c>
      <c r="AS49" s="39">
        <f ca="1" t="shared" si="6"/>
        <v>0.18508862824829198</v>
      </c>
      <c r="AT49" s="39">
        <f ca="1" t="shared" si="18"/>
        <v>0.22401095168920904</v>
      </c>
      <c r="BC49" s="38">
        <f ca="1">IF(AO49=0,"",RAND())</f>
      </c>
      <c r="BD49" s="38">
        <f t="shared" si="7"/>
        <v>1</v>
      </c>
      <c r="BE49" s="38">
        <f t="shared" si="8"/>
        <v>2</v>
      </c>
      <c r="BF49" s="38">
        <f t="shared" si="9"/>
        <v>3</v>
      </c>
      <c r="BG49" s="38">
        <f t="shared" si="10"/>
        <v>5</v>
      </c>
      <c r="BH49" s="38">
        <f t="shared" si="19"/>
        <v>4</v>
      </c>
      <c r="BR49" s="38">
        <v>47</v>
      </c>
      <c r="BS49" s="38" t="str">
        <f>HLOOKUP(BD49,$AB$2:$AN49,$BR49+1)</f>
        <v>what</v>
      </c>
      <c r="BT49" s="38" t="str">
        <f>HLOOKUP(BE49,$AB$2:$AN49,$BR49+1)</f>
        <v>does</v>
      </c>
      <c r="BU49" s="38" t="str">
        <f>HLOOKUP(BF49,$AB$2:$AN49,$BR49+1)</f>
        <v>your</v>
      </c>
      <c r="BV49" s="38" t="str">
        <f>HLOOKUP(BG49,$AB$2:$AN49,$BR49+1)</f>
        <v>like</v>
      </c>
      <c r="BW49" s="38" t="str">
        <f>HLOOKUP(BH49,$AB$2:$AN49,$BR49+1)</f>
        <v>mother</v>
      </c>
      <c r="BZ49" s="38"/>
      <c r="CA49" s="38"/>
      <c r="CB49" s="38"/>
      <c r="CC49" s="38"/>
      <c r="CD49" s="38"/>
      <c r="CE49" s="38"/>
      <c r="CG49" s="36" t="str">
        <f t="shared" si="11"/>
        <v>一般動詞</v>
      </c>
    </row>
    <row r="50" spans="1:85" ht="18.75" customHeight="1">
      <c r="A50" s="14"/>
      <c r="B50" s="14"/>
      <c r="C50" s="14">
        <f>IF(VLOOKUP($A48,$V$3:$Z$1023,5,FALSE)&gt;=8,VLOOKUP($A48,$V$3:$CE$1023,BZ$1,FALSE),"")</f>
      </c>
      <c r="D50" s="14">
        <f>IF(VLOOKUP($A48,$V$3:$BR$1023,5,FALSE)=8,")",IF(VLOOKUP($A48,$V$3:$BR$1023,5,FALSE)&gt;=9,"/",""))</f>
      </c>
      <c r="E50" s="14">
        <f>IF(VLOOKUP($A48,$V$3:$Z$1023,5,FALSE)&gt;=9,VLOOKUP($A48,$V$3:$CE$1023,CA$1,FALSE),IF(D50=")",VLOOKUP(A48,$V$3:$AA$1023,6,FALSE),""))</f>
      </c>
      <c r="F50" s="14">
        <f>IF(VLOOKUP($A48,$V$3:$BR$1023,5,FALSE)=9,")",IF(VLOOKUP($A48,$V$3:$BR$1023,5,FALSE)&gt;=10,"/",""))</f>
      </c>
      <c r="G50" s="14">
        <f>IF(VLOOKUP($A48,$V$3:$Z$1023,5,FALSE)&gt;=10,VLOOKUP($A48,$V$3:$CE$1023,CB$1,FALSE),IF(F50=")",VLOOKUP(A48,$V$3:$AA$1023,6,FALSE),""))</f>
      </c>
      <c r="H50" s="14">
        <f>IF(VLOOKUP($A48,$V$3:$BR$1023,5,FALSE)=10,")",IF(VLOOKUP($A48,$V$3:$BR$1023,5,FALSE)&gt;=11,"/",""))</f>
      </c>
      <c r="I50" s="14">
        <f>IF(VLOOKUP($A48,$V$3:$Z$1023,5,FALSE)&gt;=11,VLOOKUP($A48,$V$3:$CE$1023,CC$1,FALSE),IF(H50=")",VLOOKUP(A48,$V$3:$AA$1023,6,FALSE),""))</f>
      </c>
      <c r="J50" s="14">
        <f>IF(VLOOKUP($A48,$V$3:$BR$1023,5,FALSE)=11,")",IF(VLOOKUP($A48,$V$3:$BR$1023,5,FALSE)&gt;=12,"/",""))</f>
      </c>
      <c r="K50" s="14">
        <f>IF(VLOOKUP($A48,$V$3:$Z$1023,5,FALSE)&gt;=12,VLOOKUP($A48,$V$3:$CE$1023,CD$1,FALSE),IF(J50=")",VLOOKUP(A48,$V$3:$AA$1023,6,FALSE),""))</f>
      </c>
      <c r="L50" s="14">
        <f>IF(VLOOKUP($A48,$V$3:$BR$1023,5,FALSE)=12,")",IF(VLOOKUP($A48,$V$3:$BR$1023,5,FALSE)&gt;=13,"/",""))</f>
      </c>
      <c r="M50" s="14">
        <f>IF(VLOOKUP($A48,$V$3:$Z$1023,5,FALSE)&gt;=13,VLOOKUP($A48,$V$3:$CE$1023,CE$1,FALSE),IF(L50=")",VLOOKUP(A48,$V$3:$AA$1023,6,FALSE),""))</f>
      </c>
      <c r="N50" s="14">
        <f>IF(VLOOKUP($A48,$V$3:$BR$1023,5,FALSE)=13,")",IF(VLOOKUP($A48,$V$3:$BR$1023,5,FALSE)&gt;=14,"/",""))</f>
      </c>
      <c r="O50" s="14"/>
      <c r="P50" s="14"/>
      <c r="Q50" s="13">
        <f>IF(P50="","",VLOOKUP(A48,V$3:AA$1023,6,FALSE))</f>
      </c>
      <c r="R50" s="35">
        <v>1</v>
      </c>
      <c r="S50" s="2" t="s">
        <v>2083</v>
      </c>
      <c r="T50" s="2"/>
      <c r="U50" s="40">
        <v>1</v>
      </c>
      <c r="V50" s="42">
        <f t="shared" si="22"/>
        <v>283</v>
      </c>
      <c r="W50" s="43" t="s">
        <v>5</v>
      </c>
      <c r="X50" s="41" t="s">
        <v>6</v>
      </c>
      <c r="Y50" s="42">
        <f ca="1" t="shared" si="1"/>
        <v>0.351191729564799</v>
      </c>
      <c r="Z50" s="42">
        <f t="shared" si="2"/>
        <v>5</v>
      </c>
      <c r="AA50" s="42" t="s">
        <v>7</v>
      </c>
      <c r="AB50" s="42" t="s">
        <v>3</v>
      </c>
      <c r="AC50" s="39" t="s">
        <v>8</v>
      </c>
      <c r="AD50" s="39" t="s">
        <v>2103</v>
      </c>
      <c r="AE50" s="39" t="s">
        <v>2060</v>
      </c>
      <c r="AF50" s="39" t="s">
        <v>2097</v>
      </c>
      <c r="AP50" s="39">
        <f ca="1" t="shared" si="3"/>
        <v>0.22673435453757929</v>
      </c>
      <c r="AQ50" s="39">
        <f ca="1" t="shared" si="4"/>
        <v>0.969422913566165</v>
      </c>
      <c r="AR50" s="39">
        <f ca="1" t="shared" si="5"/>
        <v>0.913761133305929</v>
      </c>
      <c r="AS50" s="39">
        <f ca="1" t="shared" si="6"/>
        <v>0.8265976384639586</v>
      </c>
      <c r="AT50" s="39">
        <f ca="1" t="shared" si="18"/>
        <v>0.2594171975287827</v>
      </c>
      <c r="BC50" s="38">
        <f ca="1">IF(AO50=0,"",RAND())</f>
      </c>
      <c r="BD50" s="38">
        <f t="shared" si="7"/>
        <v>5</v>
      </c>
      <c r="BE50" s="38">
        <f t="shared" si="8"/>
        <v>1</v>
      </c>
      <c r="BF50" s="38">
        <f t="shared" si="9"/>
        <v>2</v>
      </c>
      <c r="BG50" s="38">
        <f t="shared" si="10"/>
        <v>3</v>
      </c>
      <c r="BH50" s="38">
        <f t="shared" si="19"/>
        <v>4</v>
      </c>
      <c r="BR50" s="38">
        <v>48</v>
      </c>
      <c r="BS50" s="38" t="str">
        <f>HLOOKUP(BD50,$AB$2:$AN50,$BR50+1)</f>
        <v>like</v>
      </c>
      <c r="BT50" s="38" t="str">
        <f>HLOOKUP(BE50,$AB$2:$AN50,$BR50+1)</f>
        <v>what</v>
      </c>
      <c r="BU50" s="38" t="str">
        <f>HLOOKUP(BF50,$AB$2:$AN50,$BR50+1)</f>
        <v>color</v>
      </c>
      <c r="BV50" s="38" t="str">
        <f>HLOOKUP(BG50,$AB$2:$AN50,$BR50+1)</f>
        <v>do</v>
      </c>
      <c r="BW50" s="38" t="str">
        <f>HLOOKUP(BH50,$AB$2:$AN50,$BR50+1)</f>
        <v>you</v>
      </c>
      <c r="BZ50" s="38"/>
      <c r="CA50" s="38"/>
      <c r="CB50" s="38"/>
      <c r="CC50" s="38"/>
      <c r="CD50" s="38"/>
      <c r="CE50" s="38"/>
      <c r="CG50" s="36" t="str">
        <f t="shared" si="11"/>
        <v>一般動詞</v>
      </c>
    </row>
    <row r="51" spans="1:85" ht="18.75" customHeight="1">
      <c r="A51" s="14"/>
      <c r="B51" s="14"/>
      <c r="C51" s="14"/>
      <c r="D51" s="14"/>
      <c r="E51" s="14"/>
      <c r="F51" s="14"/>
      <c r="G51" s="14"/>
      <c r="H51" s="14"/>
      <c r="I51" s="14"/>
      <c r="J51" s="14"/>
      <c r="K51" s="14"/>
      <c r="L51" s="14"/>
      <c r="M51" s="14"/>
      <c r="N51" s="14"/>
      <c r="O51" s="14"/>
      <c r="P51" s="14"/>
      <c r="Q51" s="14"/>
      <c r="R51" s="35">
        <v>1</v>
      </c>
      <c r="S51" s="2" t="s">
        <v>2083</v>
      </c>
      <c r="T51" s="2"/>
      <c r="U51" s="40">
        <v>1</v>
      </c>
      <c r="V51" s="42">
        <f t="shared" si="22"/>
        <v>314</v>
      </c>
      <c r="W51" s="43" t="s">
        <v>9</v>
      </c>
      <c r="X51" s="41" t="s">
        <v>10</v>
      </c>
      <c r="Y51" s="42">
        <f ca="1" t="shared" si="1"/>
        <v>0.2653030558909142</v>
      </c>
      <c r="Z51" s="42">
        <f t="shared" si="2"/>
        <v>6</v>
      </c>
      <c r="AA51" s="42" t="s">
        <v>2038</v>
      </c>
      <c r="AB51" s="42" t="s">
        <v>11</v>
      </c>
      <c r="AC51" s="39" t="s">
        <v>12</v>
      </c>
      <c r="AD51" s="39" t="s">
        <v>1904</v>
      </c>
      <c r="AE51" s="39" t="s">
        <v>13</v>
      </c>
      <c r="AF51" s="39" t="s">
        <v>2055</v>
      </c>
      <c r="AG51" s="39" t="s">
        <v>2062</v>
      </c>
      <c r="AP51" s="39">
        <f ca="1" t="shared" si="3"/>
        <v>0.2606609183886055</v>
      </c>
      <c r="AQ51" s="39">
        <f ca="1" t="shared" si="4"/>
        <v>0.16220649449461888</v>
      </c>
      <c r="AR51" s="39">
        <f ca="1" t="shared" si="5"/>
        <v>0.241309431652023</v>
      </c>
      <c r="AS51" s="39">
        <f ca="1" t="shared" si="6"/>
        <v>0.18980239628534656</v>
      </c>
      <c r="AT51" s="39">
        <f ca="1" t="shared" si="18"/>
        <v>0.11125525451797946</v>
      </c>
      <c r="AU51" s="39">
        <f ca="1">IF(AG51=0,"",RAND())</f>
        <v>0.8491816210763037</v>
      </c>
      <c r="BD51" s="38">
        <f t="shared" si="7"/>
        <v>2</v>
      </c>
      <c r="BE51" s="38">
        <f t="shared" si="8"/>
        <v>5</v>
      </c>
      <c r="BF51" s="38">
        <f t="shared" si="9"/>
        <v>3</v>
      </c>
      <c r="BG51" s="38">
        <f t="shared" si="10"/>
        <v>4</v>
      </c>
      <c r="BH51" s="38">
        <f t="shared" si="19"/>
        <v>6</v>
      </c>
      <c r="BI51" s="38">
        <f>RANK(AU51,$AP51:$BB51)</f>
        <v>1</v>
      </c>
      <c r="BR51" s="38">
        <v>49</v>
      </c>
      <c r="BS51" s="38" t="str">
        <f>HLOOKUP(BD51,$AB$2:$AN51,$BR51+1)</f>
        <v>did</v>
      </c>
      <c r="BT51" s="38" t="str">
        <f>HLOOKUP(BE51,$AB$2:$AN51,$BR51+1)</f>
        <v>home</v>
      </c>
      <c r="BU51" s="38" t="str">
        <f>HLOOKUP(BF51,$AB$2:$AN51,$BR51+1)</f>
        <v>not</v>
      </c>
      <c r="BV51" s="38" t="str">
        <f>HLOOKUP(BG51,$AB$2:$AN51,$BR51+1)</f>
        <v>stay</v>
      </c>
      <c r="BW51" s="38" t="str">
        <f>HLOOKUP(BH51,$AB$2:$AN51,$BR51+1)</f>
        <v>yesterday</v>
      </c>
      <c r="BX51" s="38" t="str">
        <f>HLOOKUP(BI51,$AB$2:$AN51,$BR51+1)</f>
        <v>I</v>
      </c>
      <c r="BZ51" s="38"/>
      <c r="CA51" s="38"/>
      <c r="CB51" s="38"/>
      <c r="CC51" s="38"/>
      <c r="CD51" s="38"/>
      <c r="CE51" s="38"/>
      <c r="CG51" s="36" t="str">
        <f t="shared" si="11"/>
        <v>一般動詞</v>
      </c>
    </row>
    <row r="52" spans="1:85" ht="14.25">
      <c r="A52" s="8">
        <v>13</v>
      </c>
      <c r="B52" s="9" t="s">
        <v>1111</v>
      </c>
      <c r="C52" s="60" t="str">
        <f>VLOOKUP(A52,V$3:W$1027,2,FALSE)</f>
        <v>ドアのそばでケイトと話している少年はマークです。(四天王寺・改)</v>
      </c>
      <c r="D52" s="61"/>
      <c r="E52" s="61"/>
      <c r="F52" s="61"/>
      <c r="G52" s="61"/>
      <c r="H52" s="61"/>
      <c r="I52" s="61"/>
      <c r="J52" s="61"/>
      <c r="K52" s="61"/>
      <c r="L52" s="61"/>
      <c r="M52" s="58" t="str">
        <f>VLOOKUP(A52,V$3:BR$1023,49,FALSE)*100+VLOOKUP(A52,V$3:BR$1023,5,FALSE)&amp;" "&amp;VLOOKUP(A52,V$3:CG$1000,64,FALSE)</f>
        <v>40808 分詞</v>
      </c>
      <c r="N52" s="59"/>
      <c r="O52" s="59"/>
      <c r="P52" s="59"/>
      <c r="Q52" s="59"/>
      <c r="R52" s="35">
        <v>1</v>
      </c>
      <c r="S52" s="2" t="s">
        <v>2083</v>
      </c>
      <c r="T52" s="2"/>
      <c r="U52" s="40">
        <v>1</v>
      </c>
      <c r="V52" s="42">
        <f t="shared" si="22"/>
        <v>115</v>
      </c>
      <c r="W52" s="43" t="s">
        <v>14</v>
      </c>
      <c r="X52" s="41" t="s">
        <v>15</v>
      </c>
      <c r="Y52" s="42">
        <f ca="1" t="shared" si="1"/>
        <v>0.7526389046682169</v>
      </c>
      <c r="Z52" s="42">
        <f t="shared" si="2"/>
        <v>6</v>
      </c>
      <c r="AA52" s="42" t="s">
        <v>1879</v>
      </c>
      <c r="AB52" s="42" t="s">
        <v>2065</v>
      </c>
      <c r="AC52" s="39" t="s">
        <v>16</v>
      </c>
      <c r="AD52" s="39" t="s">
        <v>2105</v>
      </c>
      <c r="AE52" s="39" t="s">
        <v>1885</v>
      </c>
      <c r="AF52" s="39" t="s">
        <v>1908</v>
      </c>
      <c r="AG52" s="39" t="s">
        <v>2062</v>
      </c>
      <c r="AP52" s="39">
        <f ca="1" t="shared" si="3"/>
        <v>0.9652166944287672</v>
      </c>
      <c r="AQ52" s="39">
        <f ca="1" t="shared" si="4"/>
        <v>0.6044829849229663</v>
      </c>
      <c r="AR52" s="39">
        <f ca="1" t="shared" si="5"/>
        <v>0.8387219284516387</v>
      </c>
      <c r="AS52" s="39">
        <f ca="1" t="shared" si="6"/>
        <v>0.49381467159092035</v>
      </c>
      <c r="AT52" s="39">
        <f ca="1" t="shared" si="18"/>
        <v>0.29938632354398553</v>
      </c>
      <c r="AU52" s="39">
        <f ca="1">IF(AG52=0,"",RAND())</f>
        <v>0.48441052548192</v>
      </c>
      <c r="BD52" s="38">
        <f t="shared" si="7"/>
        <v>1</v>
      </c>
      <c r="BE52" s="38">
        <f t="shared" si="8"/>
        <v>3</v>
      </c>
      <c r="BF52" s="38">
        <f t="shared" si="9"/>
        <v>2</v>
      </c>
      <c r="BG52" s="38">
        <f t="shared" si="10"/>
        <v>4</v>
      </c>
      <c r="BH52" s="38">
        <f t="shared" si="19"/>
        <v>6</v>
      </c>
      <c r="BI52" s="38">
        <f>RANK(AU52,$AP52:$BB52)</f>
        <v>5</v>
      </c>
      <c r="BR52" s="38">
        <v>50</v>
      </c>
      <c r="BS52" s="38" t="str">
        <f>HLOOKUP(BD52,$AB$2:$AN52,$BR52+1)</f>
        <v>I</v>
      </c>
      <c r="BT52" s="38" t="str">
        <f>HLOOKUP(BE52,$AB$2:$AN52,$BR52+1)</f>
        <v>to</v>
      </c>
      <c r="BU52" s="38" t="str">
        <f>HLOOKUP(BF52,$AB$2:$AN52,$BR52+1)</f>
        <v>went</v>
      </c>
      <c r="BV52" s="38" t="str">
        <f>HLOOKUP(BG52,$AB$2:$AN52,$BR52+1)</f>
        <v>the</v>
      </c>
      <c r="BW52" s="38" t="str">
        <f>HLOOKUP(BH52,$AB$2:$AN52,$BR52+1)</f>
        <v>yesterday</v>
      </c>
      <c r="BX52" s="38" t="str">
        <f>HLOOKUP(BI52,$AB$2:$AN52,$BR52+1)</f>
        <v>park</v>
      </c>
      <c r="BZ52" s="38"/>
      <c r="CA52" s="38"/>
      <c r="CB52" s="38"/>
      <c r="CC52" s="38"/>
      <c r="CD52" s="38"/>
      <c r="CE52" s="38"/>
      <c r="CG52" s="36" t="str">
        <f t="shared" si="11"/>
        <v>一般動詞</v>
      </c>
    </row>
    <row r="53" spans="1:85" ht="18.75" customHeight="1">
      <c r="A53" s="14"/>
      <c r="B53" s="14" t="s">
        <v>1112</v>
      </c>
      <c r="C53" s="14" t="str">
        <f>VLOOKUP($A52,$V$3:$CE$1023,BS$1,FALSE)</f>
        <v>with Kate</v>
      </c>
      <c r="D53" s="14" t="s">
        <v>1110</v>
      </c>
      <c r="E53" s="14" t="str">
        <f>VLOOKUP($A52,$V$3:$CE$1023,BT$1,FALSE)</f>
        <v>Mark</v>
      </c>
      <c r="F53" s="14" t="s">
        <v>1110</v>
      </c>
      <c r="G53" s="14" t="str">
        <f>VLOOKUP($A52,$V$3:$CE$1023,BU$1,FALSE)</f>
        <v>taking</v>
      </c>
      <c r="H53" s="14" t="s">
        <v>1110</v>
      </c>
      <c r="I53" s="14" t="str">
        <f>VLOOKUP($A52,$V$3:$CE$1023,BV$1,FALSE)</f>
        <v>by</v>
      </c>
      <c r="J53" s="14" t="str">
        <f>IF(VLOOKUP($A52,$V$3:$BR$1023,5,FALSE)=4,")","/")</f>
        <v>/</v>
      </c>
      <c r="K53" s="14" t="str">
        <f>IF(J53=")",VLOOKUP(A52,$V$3:$AA$1023,6,FALSE),VLOOKUP($A52,$V$3:$CE$1023,BW$1,FALSE))</f>
        <v>the boy</v>
      </c>
      <c r="L53" s="14" t="str">
        <f>IF(VLOOKUP($A52,$V$3:$BR$1023,5,FALSE)=5,")",IF(VLOOKUP($A52,$V$3:$BR$1023,5,FALSE)&gt;=6,"/",""))</f>
        <v>/</v>
      </c>
      <c r="M53" s="14" t="str">
        <f>IF(L53=")",VLOOKUP($A52,V$3:AA$1023,6,FALSE),IF(L53="","",VLOOKUP($A52,$V$3:$CE$1023,BX$1,FALSE)))</f>
        <v>is</v>
      </c>
      <c r="N53" s="14" t="str">
        <f>IF(VLOOKUP($A52,$V$3:$BR$1023,5,FALSE)=6,")",IF(VLOOKUP($A52,$V$3:$BR$1023,5,FALSE)&gt;=7,"/",""))</f>
        <v>/</v>
      </c>
      <c r="O53" s="14" t="str">
        <f>IF(N53=")",VLOOKUP($A52,V$3:AA$1023,6,FALSE),IF(N53="","",VLOOKUP($A52,$V$3:$CE$1023,BY$1,FALSE)))</f>
        <v>the</v>
      </c>
      <c r="P53" s="14" t="str">
        <f>IF(VLOOKUP(A52,V$3:Z$1023,5,FALSE)=7,")",IF(VLOOKUP(A52,V$3:Z$1023,5,FALSE)&gt;7,"/",""))</f>
        <v>/</v>
      </c>
      <c r="Q53" s="13">
        <f>IF(P53=")",VLOOKUP(A52,V$3:AA$1023,6,FALSE),"")</f>
      </c>
      <c r="R53" s="35">
        <v>1</v>
      </c>
      <c r="S53" s="2" t="s">
        <v>2083</v>
      </c>
      <c r="T53" s="2"/>
      <c r="U53" s="40">
        <v>1</v>
      </c>
      <c r="V53" s="42">
        <f t="shared" si="22"/>
        <v>63</v>
      </c>
      <c r="W53" s="43" t="s">
        <v>17</v>
      </c>
      <c r="X53" s="41" t="s">
        <v>18</v>
      </c>
      <c r="Y53" s="42">
        <f ca="1" t="shared" si="1"/>
        <v>0.8780097465584076</v>
      </c>
      <c r="Z53" s="42">
        <f t="shared" si="2"/>
        <v>7</v>
      </c>
      <c r="AA53" s="42" t="s">
        <v>19</v>
      </c>
      <c r="AB53" s="42" t="s">
        <v>20</v>
      </c>
      <c r="AC53" s="39" t="s">
        <v>12</v>
      </c>
      <c r="AD53" s="39" t="s">
        <v>1904</v>
      </c>
      <c r="AE53" s="39" t="s">
        <v>21</v>
      </c>
      <c r="AF53" s="39" t="s">
        <v>22</v>
      </c>
      <c r="AG53" s="39" t="s">
        <v>2018</v>
      </c>
      <c r="AH53" s="39" t="s">
        <v>23</v>
      </c>
      <c r="AP53" s="39">
        <f ca="1" t="shared" si="3"/>
        <v>0.2463841137182925</v>
      </c>
      <c r="AQ53" s="39">
        <f ca="1" t="shared" si="4"/>
        <v>0.9497078273506105</v>
      </c>
      <c r="AR53" s="39">
        <f ca="1" t="shared" si="5"/>
        <v>0.2918994103461623</v>
      </c>
      <c r="AS53" s="39">
        <f ca="1" t="shared" si="6"/>
        <v>0.8402438710023132</v>
      </c>
      <c r="AT53" s="39">
        <f ca="1" t="shared" si="18"/>
        <v>0.9554360096598631</v>
      </c>
      <c r="AU53" s="39">
        <f ca="1">IF(AG53=0,"",RAND())</f>
        <v>0.5483778695153436</v>
      </c>
      <c r="AV53" s="39">
        <f ca="1">IF(AH53=0,"",RAND())</f>
        <v>0.830383510189681</v>
      </c>
      <c r="BD53" s="38">
        <f t="shared" si="7"/>
        <v>7</v>
      </c>
      <c r="BE53" s="38">
        <f t="shared" si="8"/>
        <v>2</v>
      </c>
      <c r="BF53" s="38">
        <f t="shared" si="9"/>
        <v>6</v>
      </c>
      <c r="BG53" s="38">
        <f t="shared" si="10"/>
        <v>3</v>
      </c>
      <c r="BH53" s="38">
        <f t="shared" si="19"/>
        <v>1</v>
      </c>
      <c r="BI53" s="38">
        <f>RANK(AU53,$AP53:$BB53)</f>
        <v>5</v>
      </c>
      <c r="BJ53" s="38">
        <f>RANK(AV53,$AP53:$BB53)</f>
        <v>4</v>
      </c>
      <c r="BR53" s="38">
        <v>51</v>
      </c>
      <c r="BS53" s="38" t="str">
        <f>HLOOKUP(BD53,$AB$2:$AN53,$BR53+1)</f>
        <v>morning</v>
      </c>
      <c r="BT53" s="38" t="str">
        <f>HLOOKUP(BE53,$AB$2:$AN53,$BR53+1)</f>
        <v>did</v>
      </c>
      <c r="BU53" s="38" t="str">
        <f>HLOOKUP(BF53,$AB$2:$AN53,$BR53+1)</f>
        <v>this</v>
      </c>
      <c r="BV53" s="38" t="str">
        <f>HLOOKUP(BG53,$AB$2:$AN53,$BR53+1)</f>
        <v>not</v>
      </c>
      <c r="BW53" s="38" t="str">
        <f>HLOOKUP(BH53,$AB$2:$AN53,$BR53+1)</f>
        <v>I</v>
      </c>
      <c r="BX53" s="38" t="str">
        <f>HLOOKUP(BI53,$AB$2:$AN53,$BR53+1)</f>
        <v>breakfast</v>
      </c>
      <c r="BY53" s="38" t="str">
        <f>HLOOKUP(BJ53,$AB$2:$AN53,$BR53+1)</f>
        <v>have</v>
      </c>
      <c r="BZ53" s="38"/>
      <c r="CA53" s="38"/>
      <c r="CB53" s="38"/>
      <c r="CC53" s="38"/>
      <c r="CD53" s="38"/>
      <c r="CE53" s="38"/>
      <c r="CG53" s="36" t="str">
        <f t="shared" si="11"/>
        <v>一般動詞</v>
      </c>
    </row>
    <row r="54" spans="1:85" ht="18.75" customHeight="1">
      <c r="A54" s="14"/>
      <c r="B54" s="14"/>
      <c r="C54" s="14" t="str">
        <f>IF(VLOOKUP($A52,$V$3:$Z$1023,5,FALSE)&gt;=8,VLOOKUP($A52,$V$3:$CE$1023,BZ$1,FALSE),"")</f>
        <v>door</v>
      </c>
      <c r="D54" s="14" t="str">
        <f>IF(VLOOKUP($A52,$V$3:$BR$1023,5,FALSE)=8,")",IF(VLOOKUP($A52,$V$3:$BR$1023,5,FALSE)&gt;=9,"/",""))</f>
        <v>)</v>
      </c>
      <c r="E54" s="14" t="str">
        <f>IF(VLOOKUP($A52,$V$3:$Z$1023,5,FALSE)&gt;=9,VLOOKUP($A52,$V$3:$CE$1023,CA$1,FALSE),IF(D54=")",VLOOKUP(A52,$V$3:$AA$1023,6,FALSE),""))</f>
        <v>.</v>
      </c>
      <c r="F54" s="14">
        <f>IF(VLOOKUP($A52,$V$3:$BR$1023,5,FALSE)=9,")",IF(VLOOKUP($A52,$V$3:$BR$1023,5,FALSE)&gt;=10,"/",""))</f>
      </c>
      <c r="G54" s="14">
        <f>IF(VLOOKUP($A52,$V$3:$Z$1023,5,FALSE)&gt;=10,VLOOKUP($A52,$V$3:$CE$1023,CB$1,FALSE),IF(F54=")",VLOOKUP(A52,$V$3:$AA$1023,6,FALSE),""))</f>
      </c>
      <c r="H54" s="14">
        <f>IF(VLOOKUP($A52,$V$3:$BR$1023,5,FALSE)=10,")",IF(VLOOKUP($A52,$V$3:$BR$1023,5,FALSE)&gt;=11,"/",""))</f>
      </c>
      <c r="I54" s="14">
        <f>IF(VLOOKUP($A52,$V$3:$Z$1023,5,FALSE)&gt;=11,VLOOKUP($A52,$V$3:$CE$1023,CC$1,FALSE),IF(H54=")",VLOOKUP(A52,$V$3:$AA$1023,6,FALSE),""))</f>
      </c>
      <c r="J54" s="14">
        <f>IF(VLOOKUP($A52,$V$3:$BR$1023,5,FALSE)=11,")",IF(VLOOKUP($A52,$V$3:$BR$1023,5,FALSE)&gt;=12,"/",""))</f>
      </c>
      <c r="K54" s="14">
        <f>IF(VLOOKUP($A52,$V$3:$Z$1023,5,FALSE)&gt;=12,VLOOKUP($A52,$V$3:$CE$1023,CD$1,FALSE),IF(J54=")",VLOOKUP(A52,$V$3:$AA$1023,6,FALSE),""))</f>
      </c>
      <c r="L54" s="14">
        <f>IF(VLOOKUP($A52,$V$3:$BR$1023,5,FALSE)=12,")",IF(VLOOKUP($A52,$V$3:$BR$1023,5,FALSE)&gt;=13,"/",""))</f>
      </c>
      <c r="M54" s="14">
        <f>IF(VLOOKUP($A52,$V$3:$Z$1023,5,FALSE)&gt;=13,VLOOKUP($A52,$V$3:$CE$1023,CE$1,FALSE),IF(L54=")",VLOOKUP(A52,$V$3:$AA$1023,6,FALSE),""))</f>
      </c>
      <c r="N54" s="14">
        <f>IF(VLOOKUP($A52,$V$3:$BR$1023,5,FALSE)=13,")",IF(VLOOKUP($A52,$V$3:$BR$1023,5,FALSE)&gt;=14,"/",""))</f>
      </c>
      <c r="O54" s="14"/>
      <c r="P54" s="14"/>
      <c r="Q54" s="13">
        <f>IF(P54="","",VLOOKUP(A52,V$3:AA$1023,6,FALSE))</f>
      </c>
      <c r="R54" s="35">
        <v>1</v>
      </c>
      <c r="S54" s="2" t="s">
        <v>2083</v>
      </c>
      <c r="T54" s="2"/>
      <c r="U54" s="40">
        <v>1</v>
      </c>
      <c r="V54" s="42">
        <f t="shared" si="22"/>
        <v>371</v>
      </c>
      <c r="W54" s="43" t="s">
        <v>24</v>
      </c>
      <c r="X54" s="41" t="s">
        <v>25</v>
      </c>
      <c r="Y54" s="42">
        <f ca="1" t="shared" si="1"/>
        <v>0.14504795012082106</v>
      </c>
      <c r="Z54" s="42">
        <f t="shared" si="2"/>
        <v>6</v>
      </c>
      <c r="AA54" s="42" t="s">
        <v>1986</v>
      </c>
      <c r="AB54" s="42" t="s">
        <v>12</v>
      </c>
      <c r="AC54" s="39" t="s">
        <v>2053</v>
      </c>
      <c r="AD54" s="39" t="s">
        <v>2104</v>
      </c>
      <c r="AE54" s="39" t="s">
        <v>2105</v>
      </c>
      <c r="AF54" s="39" t="s">
        <v>1885</v>
      </c>
      <c r="AG54" s="39" t="s">
        <v>26</v>
      </c>
      <c r="AP54" s="39">
        <f ca="1" t="shared" si="3"/>
        <v>0.023710484199228832</v>
      </c>
      <c r="AQ54" s="39">
        <f ca="1" t="shared" si="4"/>
        <v>0.0719923206263568</v>
      </c>
      <c r="AR54" s="39">
        <f ca="1" t="shared" si="5"/>
        <v>0.24790787145011606</v>
      </c>
      <c r="AS54" s="39">
        <f ca="1" t="shared" si="6"/>
        <v>0.10557095850567144</v>
      </c>
      <c r="AT54" s="39">
        <f ca="1" t="shared" si="18"/>
        <v>0.9145325115898</v>
      </c>
      <c r="AU54" s="39">
        <f ca="1">IF(AG54=0,"",RAND())</f>
        <v>0.8351233234255941</v>
      </c>
      <c r="BD54" s="38">
        <f t="shared" si="7"/>
        <v>6</v>
      </c>
      <c r="BE54" s="38">
        <f t="shared" si="8"/>
        <v>5</v>
      </c>
      <c r="BF54" s="38">
        <f t="shared" si="9"/>
        <v>3</v>
      </c>
      <c r="BG54" s="38">
        <f t="shared" si="10"/>
        <v>4</v>
      </c>
      <c r="BH54" s="38">
        <f t="shared" si="19"/>
        <v>1</v>
      </c>
      <c r="BI54" s="38">
        <f>RANK(AU54,$AP54:$BB54)</f>
        <v>2</v>
      </c>
      <c r="BR54" s="38">
        <v>52</v>
      </c>
      <c r="BS54" s="38" t="str">
        <f>HLOOKUP(BD54,$AB$2:$AN54,$BR54+1)</f>
        <v>library</v>
      </c>
      <c r="BT54" s="38" t="str">
        <f>HLOOKUP(BE54,$AB$2:$AN54,$BR54+1)</f>
        <v>the</v>
      </c>
      <c r="BU54" s="38" t="str">
        <f>HLOOKUP(BF54,$AB$2:$AN54,$BR54+1)</f>
        <v>go</v>
      </c>
      <c r="BV54" s="38" t="str">
        <f>HLOOKUP(BG54,$AB$2:$AN54,$BR54+1)</f>
        <v>to</v>
      </c>
      <c r="BW54" s="38" t="str">
        <f>HLOOKUP(BH54,$AB$2:$AN54,$BR54+1)</f>
        <v>did</v>
      </c>
      <c r="BX54" s="38" t="str">
        <f>HLOOKUP(BI54,$AB$2:$AN54,$BR54+1)</f>
        <v>he</v>
      </c>
      <c r="BZ54" s="38"/>
      <c r="CA54" s="38"/>
      <c r="CB54" s="38"/>
      <c r="CC54" s="38"/>
      <c r="CD54" s="38"/>
      <c r="CE54" s="38"/>
      <c r="CG54" s="36" t="str">
        <f t="shared" si="11"/>
        <v>一般動詞</v>
      </c>
    </row>
    <row r="55" spans="1:85" ht="18.75" customHeight="1">
      <c r="A55" s="14"/>
      <c r="B55" s="14"/>
      <c r="C55" s="14"/>
      <c r="D55" s="14"/>
      <c r="E55" s="14"/>
      <c r="F55" s="14"/>
      <c r="G55" s="14"/>
      <c r="H55" s="14"/>
      <c r="I55" s="14"/>
      <c r="J55" s="14"/>
      <c r="K55" s="14"/>
      <c r="L55" s="14"/>
      <c r="M55" s="14"/>
      <c r="N55" s="14"/>
      <c r="O55" s="14"/>
      <c r="P55" s="14"/>
      <c r="Q55" s="14"/>
      <c r="R55" s="35">
        <v>1</v>
      </c>
      <c r="S55" s="2" t="s">
        <v>2083</v>
      </c>
      <c r="T55" s="2"/>
      <c r="U55" s="1">
        <v>3</v>
      </c>
      <c r="V55" s="42">
        <f t="shared" si="22"/>
        <v>125</v>
      </c>
      <c r="W55" s="5" t="s">
        <v>27</v>
      </c>
      <c r="X55" s="7" t="s">
        <v>28</v>
      </c>
      <c r="Y55" s="42">
        <f ca="1" t="shared" si="1"/>
        <v>0.7272451365835952</v>
      </c>
      <c r="Z55" s="42">
        <f t="shared" si="2"/>
        <v>5</v>
      </c>
      <c r="AA55" s="42" t="s">
        <v>19</v>
      </c>
      <c r="AB55" s="42" t="s">
        <v>29</v>
      </c>
      <c r="AC55" s="39" t="s">
        <v>30</v>
      </c>
      <c r="AD55" s="39" t="s">
        <v>31</v>
      </c>
      <c r="AE55" s="39" t="s">
        <v>2097</v>
      </c>
      <c r="AF55" s="39" t="s">
        <v>32</v>
      </c>
      <c r="AP55" s="39">
        <f ca="1" t="shared" si="3"/>
        <v>0.7139588194440538</v>
      </c>
      <c r="AQ55" s="39">
        <f ca="1" t="shared" si="4"/>
        <v>0.0008927600525270307</v>
      </c>
      <c r="AR55" s="39">
        <f ca="1" t="shared" si="5"/>
        <v>0.9791234758679688</v>
      </c>
      <c r="AS55" s="39">
        <f ca="1" t="shared" si="6"/>
        <v>0.7573060413216011</v>
      </c>
      <c r="AT55" s="39">
        <f ca="1" t="shared" si="18"/>
        <v>0.18298349932132218</v>
      </c>
      <c r="BC55" s="38">
        <f ca="1">IF(AO55=0,"",RAND())</f>
      </c>
      <c r="BD55" s="38">
        <f t="shared" si="7"/>
        <v>3</v>
      </c>
      <c r="BE55" s="38">
        <f t="shared" si="8"/>
        <v>5</v>
      </c>
      <c r="BF55" s="38">
        <f t="shared" si="9"/>
        <v>1</v>
      </c>
      <c r="BG55" s="38">
        <f t="shared" si="10"/>
        <v>2</v>
      </c>
      <c r="BH55" s="38">
        <f t="shared" si="19"/>
        <v>4</v>
      </c>
      <c r="BR55" s="38">
        <v>53</v>
      </c>
      <c r="BS55" s="38" t="str">
        <f>HLOOKUP(BD55,$AB$2:$AN55,$BR55+1)</f>
        <v>Bob</v>
      </c>
      <c r="BT55" s="38" t="str">
        <f>HLOOKUP(BE55,$AB$2:$AN55,$BR55+1)</f>
        <v>sports</v>
      </c>
      <c r="BU55" s="38" t="str">
        <f>HLOOKUP(BF55,$AB$2:$AN55,$BR55+1)</f>
        <v>Tom</v>
      </c>
      <c r="BV55" s="38" t="str">
        <f>HLOOKUP(BG55,$AB$2:$AN55,$BR55+1)</f>
        <v>and</v>
      </c>
      <c r="BW55" s="38" t="str">
        <f>HLOOKUP(BH55,$AB$2:$AN55,$BR55+1)</f>
        <v>like</v>
      </c>
      <c r="BZ55" s="38"/>
      <c r="CA55" s="38"/>
      <c r="CB55" s="38"/>
      <c r="CC55" s="38"/>
      <c r="CD55" s="38"/>
      <c r="CE55" s="38"/>
      <c r="CG55" s="36" t="str">
        <f t="shared" si="11"/>
        <v>一般動詞</v>
      </c>
    </row>
    <row r="56" spans="1:85" ht="14.25">
      <c r="A56" s="8">
        <v>14</v>
      </c>
      <c r="B56" s="9" t="s">
        <v>1111</v>
      </c>
      <c r="C56" s="60" t="str">
        <f>VLOOKUP(A56,V$3:W$1027,2,FALSE)</f>
        <v>私たちは、次に何をしたらよいのかわからなかった。 (栃木県)</v>
      </c>
      <c r="D56" s="61"/>
      <c r="E56" s="61"/>
      <c r="F56" s="61"/>
      <c r="G56" s="61"/>
      <c r="H56" s="61"/>
      <c r="I56" s="61"/>
      <c r="J56" s="61"/>
      <c r="K56" s="61"/>
      <c r="L56" s="61"/>
      <c r="M56" s="58" t="str">
        <f>VLOOKUP(A56,V$3:BR$1023,49,FALSE)*100+VLOOKUP(A56,V$3:BR$1023,5,FALSE)&amp;" "&amp;VLOOKUP(A56,V$3:CG$1000,64,FALSE)</f>
        <v>33707 不定詞</v>
      </c>
      <c r="N56" s="59"/>
      <c r="O56" s="59"/>
      <c r="P56" s="59"/>
      <c r="Q56" s="59"/>
      <c r="R56" s="35">
        <v>1</v>
      </c>
      <c r="S56" s="2" t="s">
        <v>2083</v>
      </c>
      <c r="T56" s="2"/>
      <c r="U56" s="1">
        <v>3</v>
      </c>
      <c r="V56" s="42">
        <f t="shared" si="22"/>
        <v>221</v>
      </c>
      <c r="W56" s="5" t="s">
        <v>33</v>
      </c>
      <c r="X56" s="7" t="s">
        <v>34</v>
      </c>
      <c r="Y56" s="42">
        <f ca="1" t="shared" si="1"/>
        <v>0.4858133874888706</v>
      </c>
      <c r="Z56" s="42">
        <f t="shared" si="2"/>
        <v>5</v>
      </c>
      <c r="AA56" s="42" t="s">
        <v>19</v>
      </c>
      <c r="AB56" s="42" t="s">
        <v>35</v>
      </c>
      <c r="AC56" s="39" t="s">
        <v>36</v>
      </c>
      <c r="AD56" s="39" t="s">
        <v>37</v>
      </c>
      <c r="AE56" s="39" t="s">
        <v>2018</v>
      </c>
      <c r="AF56" s="39" t="s">
        <v>23</v>
      </c>
      <c r="AP56" s="39">
        <f ca="1" t="shared" si="3"/>
        <v>0.054094284049082064</v>
      </c>
      <c r="AQ56" s="39">
        <f ca="1" t="shared" si="4"/>
        <v>0.47129064603495274</v>
      </c>
      <c r="AR56" s="39">
        <f ca="1" t="shared" si="5"/>
        <v>0.7567617092708856</v>
      </c>
      <c r="AS56" s="39">
        <f ca="1" t="shared" si="6"/>
        <v>0.010369897900829761</v>
      </c>
      <c r="AT56" s="39">
        <f ca="1" t="shared" si="18"/>
        <v>0.36807374936744175</v>
      </c>
      <c r="BC56" s="38">
        <f ca="1">IF(AO56=0,"",RAND())</f>
      </c>
      <c r="BD56" s="38">
        <f t="shared" si="7"/>
        <v>4</v>
      </c>
      <c r="BE56" s="38">
        <f t="shared" si="8"/>
        <v>2</v>
      </c>
      <c r="BF56" s="38">
        <f t="shared" si="9"/>
        <v>1</v>
      </c>
      <c r="BG56" s="38">
        <f t="shared" si="10"/>
        <v>5</v>
      </c>
      <c r="BH56" s="38">
        <f t="shared" si="19"/>
        <v>3</v>
      </c>
      <c r="BR56" s="38">
        <v>54</v>
      </c>
      <c r="BS56" s="38" t="str">
        <f>HLOOKUP(BD56,$AB$2:$AN56,$BR56+1)</f>
        <v>this</v>
      </c>
      <c r="BT56" s="38" t="str">
        <f>HLOOKUP(BE56,$AB$2:$AN56,$BR56+1)</f>
        <v>started</v>
      </c>
      <c r="BU56" s="38" t="str">
        <f>HLOOKUP(BF56,$AB$2:$AN56,$BR56+1)</f>
        <v>they</v>
      </c>
      <c r="BV56" s="38" t="str">
        <f>HLOOKUP(BG56,$AB$2:$AN56,$BR56+1)</f>
        <v>morning</v>
      </c>
      <c r="BW56" s="38" t="str">
        <f>HLOOKUP(BH56,$AB$2:$AN56,$BR56+1)</f>
        <v>early</v>
      </c>
      <c r="BZ56" s="38"/>
      <c r="CA56" s="38"/>
      <c r="CB56" s="38"/>
      <c r="CC56" s="38"/>
      <c r="CD56" s="38"/>
      <c r="CE56" s="38"/>
      <c r="CG56" s="36" t="str">
        <f t="shared" si="11"/>
        <v>一般動詞</v>
      </c>
    </row>
    <row r="57" spans="1:85" ht="18.75" customHeight="1">
      <c r="A57" s="14"/>
      <c r="B57" s="14" t="s">
        <v>1112</v>
      </c>
      <c r="C57" s="14" t="str">
        <f>VLOOKUP($A56,$V$3:$CE$1023,BS$1,FALSE)</f>
        <v>didn't</v>
      </c>
      <c r="D57" s="14" t="s">
        <v>1110</v>
      </c>
      <c r="E57" s="14" t="str">
        <f>VLOOKUP($A56,$V$3:$CE$1023,BT$1,FALSE)</f>
        <v>know</v>
      </c>
      <c r="F57" s="14" t="s">
        <v>1110</v>
      </c>
      <c r="G57" s="14" t="str">
        <f>VLOOKUP($A56,$V$3:$CE$1023,BU$1,FALSE)</f>
        <v>to</v>
      </c>
      <c r="H57" s="14" t="s">
        <v>1110</v>
      </c>
      <c r="I57" s="14" t="str">
        <f>VLOOKUP($A56,$V$3:$CE$1023,BV$1,FALSE)</f>
        <v>next</v>
      </c>
      <c r="J57" s="14" t="str">
        <f>IF(VLOOKUP($A56,$V$3:$BR$1023,5,FALSE)=4,")","/")</f>
        <v>/</v>
      </c>
      <c r="K57" s="14" t="str">
        <f>IF(J57=")",VLOOKUP(A56,$V$3:$AA$1023,6,FALSE),VLOOKUP($A56,$V$3:$CE$1023,BW$1,FALSE))</f>
        <v>do</v>
      </c>
      <c r="L57" s="14" t="str">
        <f>IF(VLOOKUP($A56,$V$3:$BR$1023,5,FALSE)=5,")",IF(VLOOKUP($A56,$V$3:$BR$1023,5,FALSE)&gt;=6,"/",""))</f>
        <v>/</v>
      </c>
      <c r="M57" s="14" t="str">
        <f>IF(L57=")",VLOOKUP($A56,V$3:AA$1023,6,FALSE),IF(L57="","",VLOOKUP($A56,$V$3:$CE$1023,BX$1,FALSE)))</f>
        <v>we</v>
      </c>
      <c r="N57" s="14" t="str">
        <f>IF(VLOOKUP($A56,$V$3:$BR$1023,5,FALSE)=6,")",IF(VLOOKUP($A56,$V$3:$BR$1023,5,FALSE)&gt;=7,"/",""))</f>
        <v>/</v>
      </c>
      <c r="O57" s="14" t="str">
        <f>IF(N57=")",VLOOKUP($A56,V$3:AA$1023,6,FALSE),IF(N57="","",VLOOKUP($A56,$V$3:$CE$1023,BY$1,FALSE)))</f>
        <v>what</v>
      </c>
      <c r="P57" s="14" t="str">
        <f>IF(VLOOKUP(A56,V$3:Z$1023,5,FALSE)=7,")",IF(VLOOKUP(A56,V$3:Z$1023,5,FALSE)&gt;7,"/",""))</f>
        <v>)</v>
      </c>
      <c r="Q57" s="13" t="str">
        <f>IF(P57=")",VLOOKUP(A56,V$3:AA$1023,6,FALSE),"")</f>
        <v>.</v>
      </c>
      <c r="R57" s="35">
        <v>1</v>
      </c>
      <c r="S57" s="2" t="s">
        <v>2083</v>
      </c>
      <c r="T57" s="2"/>
      <c r="U57" s="1">
        <v>3</v>
      </c>
      <c r="V57" s="42">
        <f t="shared" si="22"/>
        <v>271</v>
      </c>
      <c r="W57" s="5" t="s">
        <v>38</v>
      </c>
      <c r="X57" s="45" t="s">
        <v>39</v>
      </c>
      <c r="Y57" s="42">
        <f ca="1" t="shared" si="1"/>
        <v>0.384605528198124</v>
      </c>
      <c r="Z57" s="42">
        <f t="shared" si="2"/>
        <v>5</v>
      </c>
      <c r="AA57" s="42" t="s">
        <v>19</v>
      </c>
      <c r="AB57" s="42" t="s">
        <v>29</v>
      </c>
      <c r="AC57" s="39" t="s">
        <v>4</v>
      </c>
      <c r="AD57" s="39" t="s">
        <v>1904</v>
      </c>
      <c r="AE57" s="39" t="s">
        <v>2097</v>
      </c>
      <c r="AF57" s="39" t="s">
        <v>40</v>
      </c>
      <c r="AP57" s="39">
        <f ca="1" t="shared" si="3"/>
        <v>0.809874642272203</v>
      </c>
      <c r="AQ57" s="39">
        <f ca="1" t="shared" si="4"/>
        <v>0.9901887553052733</v>
      </c>
      <c r="AR57" s="39">
        <f ca="1" t="shared" si="5"/>
        <v>0.8550928530889088</v>
      </c>
      <c r="AS57" s="39">
        <f ca="1" t="shared" si="6"/>
        <v>0.2122592961655913</v>
      </c>
      <c r="AT57" s="39">
        <f ca="1" t="shared" si="18"/>
        <v>0.078237186173431</v>
      </c>
      <c r="BC57" s="38">
        <f ca="1">IF(AO57=0,"",RAND())</f>
      </c>
      <c r="BD57" s="38">
        <f t="shared" si="7"/>
        <v>3</v>
      </c>
      <c r="BE57" s="38">
        <f t="shared" si="8"/>
        <v>1</v>
      </c>
      <c r="BF57" s="38">
        <f t="shared" si="9"/>
        <v>2</v>
      </c>
      <c r="BG57" s="38">
        <f t="shared" si="10"/>
        <v>4</v>
      </c>
      <c r="BH57" s="38">
        <f t="shared" si="19"/>
        <v>5</v>
      </c>
      <c r="BR57" s="38">
        <v>55</v>
      </c>
      <c r="BS57" s="38" t="str">
        <f>HLOOKUP(BD57,$AB$2:$AN57,$BR57+1)</f>
        <v>not</v>
      </c>
      <c r="BT57" s="38" t="str">
        <f>HLOOKUP(BE57,$AB$2:$AN57,$BR57+1)</f>
        <v>Tom</v>
      </c>
      <c r="BU57" s="38" t="str">
        <f>HLOOKUP(BF57,$AB$2:$AN57,$BR57+1)</f>
        <v>does</v>
      </c>
      <c r="BV57" s="38" t="str">
        <f>HLOOKUP(BG57,$AB$2:$AN57,$BR57+1)</f>
        <v>like</v>
      </c>
      <c r="BW57" s="38" t="str">
        <f>HLOOKUP(BH57,$AB$2:$AN57,$BR57+1)</f>
        <v>music</v>
      </c>
      <c r="BZ57" s="38"/>
      <c r="CA57" s="38"/>
      <c r="CB57" s="38"/>
      <c r="CC57" s="38"/>
      <c r="CD57" s="38"/>
      <c r="CE57" s="38"/>
      <c r="CG57" s="36" t="str">
        <f t="shared" si="11"/>
        <v>一般動詞</v>
      </c>
    </row>
    <row r="58" spans="1:85" ht="18.75" customHeight="1">
      <c r="A58" s="14"/>
      <c r="B58" s="14"/>
      <c r="C58" s="14">
        <f>IF(VLOOKUP($A56,$V$3:$Z$1023,5,FALSE)&gt;=8,VLOOKUP($A56,$V$3:$CE$1023,BZ$1,FALSE),"")</f>
      </c>
      <c r="D58" s="14">
        <f>IF(VLOOKUP($A56,$V$3:$BR$1023,5,FALSE)=8,")",IF(VLOOKUP($A56,$V$3:$BR$1023,5,FALSE)&gt;=9,"/",""))</f>
      </c>
      <c r="E58" s="14">
        <f>IF(VLOOKUP($A56,$V$3:$Z$1023,5,FALSE)&gt;=9,VLOOKUP($A56,$V$3:$CE$1023,CA$1,FALSE),IF(D58=")",VLOOKUP(A56,$V$3:$AA$1023,6,FALSE),""))</f>
      </c>
      <c r="F58" s="14">
        <f>IF(VLOOKUP($A56,$V$3:$BR$1023,5,FALSE)=9,")",IF(VLOOKUP($A56,$V$3:$BR$1023,5,FALSE)&gt;=10,"/",""))</f>
      </c>
      <c r="G58" s="14">
        <f>IF(VLOOKUP($A56,$V$3:$Z$1023,5,FALSE)&gt;=10,VLOOKUP($A56,$V$3:$CE$1023,CB$1,FALSE),IF(F58=")",VLOOKUP(A56,$V$3:$AA$1023,6,FALSE),""))</f>
      </c>
      <c r="H58" s="14">
        <f>IF(VLOOKUP($A56,$V$3:$BR$1023,5,FALSE)=10,")",IF(VLOOKUP($A56,$V$3:$BR$1023,5,FALSE)&gt;=11,"/",""))</f>
      </c>
      <c r="I58" s="14">
        <f>IF(VLOOKUP($A56,$V$3:$Z$1023,5,FALSE)&gt;=11,VLOOKUP($A56,$V$3:$CE$1023,CC$1,FALSE),IF(H58=")",VLOOKUP(A56,$V$3:$AA$1023,6,FALSE),""))</f>
      </c>
      <c r="J58" s="14">
        <f>IF(VLOOKUP($A56,$V$3:$BR$1023,5,FALSE)=11,")",IF(VLOOKUP($A56,$V$3:$BR$1023,5,FALSE)&gt;=12,"/",""))</f>
      </c>
      <c r="K58" s="14">
        <f>IF(VLOOKUP($A56,$V$3:$Z$1023,5,FALSE)&gt;=12,VLOOKUP($A56,$V$3:$CE$1023,CD$1,FALSE),IF(J58=")",VLOOKUP(A56,$V$3:$AA$1023,6,FALSE),""))</f>
      </c>
      <c r="L58" s="14">
        <f>IF(VLOOKUP($A56,$V$3:$BR$1023,5,FALSE)=12,")",IF(VLOOKUP($A56,$V$3:$BR$1023,5,FALSE)&gt;=13,"/",""))</f>
      </c>
      <c r="M58" s="14">
        <f>IF(VLOOKUP($A56,$V$3:$Z$1023,5,FALSE)&gt;=13,VLOOKUP($A56,$V$3:$CE$1023,CE$1,FALSE),IF(L58=")",VLOOKUP(A56,$V$3:$AA$1023,6,FALSE),""))</f>
      </c>
      <c r="N58" s="14">
        <f>IF(VLOOKUP($A56,$V$3:$BR$1023,5,FALSE)=13,")",IF(VLOOKUP($A56,$V$3:$BR$1023,5,FALSE)&gt;=14,"/",""))</f>
      </c>
      <c r="O58" s="14"/>
      <c r="P58" s="14"/>
      <c r="Q58" s="13">
        <f>IF(P58="","",VLOOKUP(A56,V$3:AA$1023,6,FALSE))</f>
      </c>
      <c r="R58" s="35">
        <v>1</v>
      </c>
      <c r="S58" s="2" t="s">
        <v>2083</v>
      </c>
      <c r="T58" s="2"/>
      <c r="U58" s="1">
        <v>3</v>
      </c>
      <c r="V58" s="42">
        <f t="shared" si="22"/>
        <v>245</v>
      </c>
      <c r="W58" s="5" t="s">
        <v>784</v>
      </c>
      <c r="X58" s="7" t="s">
        <v>41</v>
      </c>
      <c r="Y58" s="42">
        <f ca="1" t="shared" si="1"/>
        <v>0.4222194337757206</v>
      </c>
      <c r="Z58" s="42">
        <f t="shared" si="2"/>
        <v>6</v>
      </c>
      <c r="AA58" s="42" t="s">
        <v>19</v>
      </c>
      <c r="AB58" s="42" t="s">
        <v>42</v>
      </c>
      <c r="AC58" s="39" t="s">
        <v>12</v>
      </c>
      <c r="AD58" s="39" t="s">
        <v>1904</v>
      </c>
      <c r="AE58" s="39" t="s">
        <v>2087</v>
      </c>
      <c r="AF58" s="39" t="s">
        <v>2018</v>
      </c>
      <c r="AG58" s="39" t="s">
        <v>1883</v>
      </c>
      <c r="AP58" s="39">
        <f ca="1" t="shared" si="3"/>
        <v>0.5725384358336996</v>
      </c>
      <c r="AQ58" s="39">
        <f ca="1" t="shared" si="4"/>
        <v>0.11130532276343796</v>
      </c>
      <c r="AR58" s="39">
        <f ca="1" t="shared" si="5"/>
        <v>0.3409018597242428</v>
      </c>
      <c r="AS58" s="39">
        <f ca="1" t="shared" si="6"/>
        <v>0.6104634162952687</v>
      </c>
      <c r="AT58" s="39">
        <f ca="1" t="shared" si="18"/>
        <v>0.20849135178859912</v>
      </c>
      <c r="AU58" s="39">
        <f ca="1">IF(AG58=0,"",RAND())</f>
        <v>0.804892915831976</v>
      </c>
      <c r="BD58" s="38">
        <f t="shared" si="7"/>
        <v>3</v>
      </c>
      <c r="BE58" s="38">
        <f t="shared" si="8"/>
        <v>6</v>
      </c>
      <c r="BF58" s="38">
        <f t="shared" si="9"/>
        <v>4</v>
      </c>
      <c r="BG58" s="38">
        <f t="shared" si="10"/>
        <v>2</v>
      </c>
      <c r="BH58" s="38">
        <f t="shared" si="19"/>
        <v>5</v>
      </c>
      <c r="BI58" s="38">
        <f>RANK(AU58,$AP58:$BB58)</f>
        <v>1</v>
      </c>
      <c r="BR58" s="38">
        <v>56</v>
      </c>
      <c r="BS58" s="38" t="str">
        <f>HLOOKUP(BD58,$AB$2:$AN58,$BR58+1)</f>
        <v>not</v>
      </c>
      <c r="BT58" s="38" t="str">
        <f>HLOOKUP(BE58,$AB$2:$AN58,$BR58+1)</f>
        <v>book</v>
      </c>
      <c r="BU58" s="38" t="str">
        <f>HLOOKUP(BF58,$AB$2:$AN58,$BR58+1)</f>
        <v>read</v>
      </c>
      <c r="BV58" s="38" t="str">
        <f>HLOOKUP(BG58,$AB$2:$AN58,$BR58+1)</f>
        <v>did</v>
      </c>
      <c r="BW58" s="38" t="str">
        <f>HLOOKUP(BH58,$AB$2:$AN58,$BR58+1)</f>
        <v>this</v>
      </c>
      <c r="BX58" s="38" t="str">
        <f>HLOOKUP(BI58,$AB$2:$AN58,$BR58+1)</f>
        <v>Bob</v>
      </c>
      <c r="BZ58" s="38"/>
      <c r="CA58" s="38"/>
      <c r="CB58" s="38"/>
      <c r="CC58" s="38"/>
      <c r="CD58" s="38"/>
      <c r="CE58" s="38"/>
      <c r="CG58" s="36" t="str">
        <f t="shared" si="11"/>
        <v>一般動詞</v>
      </c>
    </row>
    <row r="59" spans="1:85" ht="18.75" customHeight="1">
      <c r="A59" s="14"/>
      <c r="B59" s="14"/>
      <c r="C59" s="14"/>
      <c r="D59" s="14"/>
      <c r="E59" s="14"/>
      <c r="F59" s="14"/>
      <c r="G59" s="14"/>
      <c r="H59" s="14"/>
      <c r="I59" s="14"/>
      <c r="J59" s="14"/>
      <c r="K59" s="14"/>
      <c r="L59" s="14"/>
      <c r="M59" s="14"/>
      <c r="N59" s="14"/>
      <c r="O59" s="14"/>
      <c r="P59" s="14"/>
      <c r="Q59" s="14"/>
      <c r="R59" s="35">
        <v>1</v>
      </c>
      <c r="S59" s="2" t="s">
        <v>43</v>
      </c>
      <c r="T59" s="2"/>
      <c r="U59" s="40">
        <v>1</v>
      </c>
      <c r="V59" s="42">
        <f t="shared" si="22"/>
        <v>87</v>
      </c>
      <c r="W59" s="43" t="s">
        <v>44</v>
      </c>
      <c r="X59" s="41" t="s">
        <v>45</v>
      </c>
      <c r="Y59" s="42">
        <f ca="1" t="shared" si="1"/>
        <v>0.8283861113517785</v>
      </c>
      <c r="Z59" s="42">
        <f t="shared" si="2"/>
        <v>5</v>
      </c>
      <c r="AA59" s="42" t="s">
        <v>1990</v>
      </c>
      <c r="AB59" s="42" t="s">
        <v>2023</v>
      </c>
      <c r="AC59" s="39" t="s">
        <v>2024</v>
      </c>
      <c r="AD59" s="39" t="s">
        <v>46</v>
      </c>
      <c r="AE59" s="39" t="s">
        <v>47</v>
      </c>
      <c r="AF59" s="39" t="s">
        <v>48</v>
      </c>
      <c r="AP59" s="39">
        <f ca="1" t="shared" si="3"/>
        <v>0.24531276366684418</v>
      </c>
      <c r="AQ59" s="39">
        <f ca="1" t="shared" si="4"/>
        <v>0.427978972076694</v>
      </c>
      <c r="AR59" s="39">
        <f ca="1" t="shared" si="5"/>
        <v>0.39281176521175</v>
      </c>
      <c r="AS59" s="39">
        <f ca="1" t="shared" si="6"/>
        <v>0.6558429880626888</v>
      </c>
      <c r="AT59" s="39">
        <f ca="1" t="shared" si="18"/>
        <v>0.015673144596610955</v>
      </c>
      <c r="BC59" s="38">
        <f ca="1">IF(AO59=0,"",RAND())</f>
      </c>
      <c r="BD59" s="38">
        <f t="shared" si="7"/>
        <v>4</v>
      </c>
      <c r="BE59" s="38">
        <f t="shared" si="8"/>
        <v>2</v>
      </c>
      <c r="BF59" s="38">
        <f t="shared" si="9"/>
        <v>3</v>
      </c>
      <c r="BG59" s="38">
        <f t="shared" si="10"/>
        <v>1</v>
      </c>
      <c r="BH59" s="38">
        <f t="shared" si="19"/>
        <v>5</v>
      </c>
      <c r="BR59" s="38">
        <v>57</v>
      </c>
      <c r="BS59" s="38" t="str">
        <f>HLOOKUP(BD59,$AB$2:$AN59,$BR59+1)</f>
        <v>English</v>
      </c>
      <c r="BT59" s="38" t="str">
        <f>HLOOKUP(BE59,$AB$2:$AN59,$BR59+1)</f>
        <v>am</v>
      </c>
      <c r="BU59" s="38" t="str">
        <f>HLOOKUP(BF59,$AB$2:$AN59,$BR59+1)</f>
        <v>studying</v>
      </c>
      <c r="BV59" s="38" t="str">
        <f>HLOOKUP(BG59,$AB$2:$AN59,$BR59+1)</f>
        <v>I</v>
      </c>
      <c r="BW59" s="38" t="str">
        <f>HLOOKUP(BH59,$AB$2:$AN59,$BR59+1)</f>
        <v>now</v>
      </c>
      <c r="BZ59" s="38"/>
      <c r="CA59" s="38"/>
      <c r="CB59" s="38"/>
      <c r="CC59" s="38"/>
      <c r="CD59" s="38"/>
      <c r="CE59" s="38"/>
      <c r="CG59" s="36" t="str">
        <f t="shared" si="11"/>
        <v>進行形</v>
      </c>
    </row>
    <row r="60" spans="1:85" ht="14.25">
      <c r="A60" s="8">
        <v>15</v>
      </c>
      <c r="B60" s="9" t="s">
        <v>1111</v>
      </c>
      <c r="C60" s="60" t="str">
        <f>VLOOKUP(A60,V$3:W$1027,2,FALSE)</f>
        <v>私は明日晴れるだろうと思います。</v>
      </c>
      <c r="D60" s="61"/>
      <c r="E60" s="61"/>
      <c r="F60" s="61"/>
      <c r="G60" s="61"/>
      <c r="H60" s="61"/>
      <c r="I60" s="61"/>
      <c r="J60" s="61"/>
      <c r="K60" s="61"/>
      <c r="L60" s="61"/>
      <c r="M60" s="58" t="str">
        <f>VLOOKUP(A60,V$3:BR$1023,49,FALSE)*100+VLOOKUP(A60,V$3:BR$1023,5,FALSE)&amp;" "&amp;VLOOKUP(A60,V$3:CG$1000,64,FALSE)</f>
        <v>25408 接続詞</v>
      </c>
      <c r="N60" s="59"/>
      <c r="O60" s="59"/>
      <c r="P60" s="59"/>
      <c r="Q60" s="59"/>
      <c r="R60" s="35">
        <v>1</v>
      </c>
      <c r="S60" s="2" t="s">
        <v>43</v>
      </c>
      <c r="T60" s="2"/>
      <c r="U60" s="40">
        <v>1</v>
      </c>
      <c r="V60" s="42">
        <f t="shared" si="22"/>
        <v>99</v>
      </c>
      <c r="W60" s="43" t="s">
        <v>49</v>
      </c>
      <c r="X60" s="41" t="s">
        <v>50</v>
      </c>
      <c r="Y60" s="42">
        <f ca="1" t="shared" si="1"/>
        <v>0.7913265858169556</v>
      </c>
      <c r="Z60" s="42">
        <f t="shared" si="2"/>
        <v>6</v>
      </c>
      <c r="AA60" s="42" t="s">
        <v>2086</v>
      </c>
      <c r="AB60" s="42" t="s">
        <v>2060</v>
      </c>
      <c r="AC60" s="39" t="s">
        <v>1890</v>
      </c>
      <c r="AD60" s="39" t="s">
        <v>1904</v>
      </c>
      <c r="AE60" s="39" t="s">
        <v>51</v>
      </c>
      <c r="AF60" s="39" t="s">
        <v>2105</v>
      </c>
      <c r="AG60" s="39" t="s">
        <v>40</v>
      </c>
      <c r="AP60" s="39">
        <f ca="1" t="shared" si="3"/>
        <v>0.0857315443166764</v>
      </c>
      <c r="AQ60" s="39">
        <f ca="1" t="shared" si="4"/>
        <v>0.1808237340789262</v>
      </c>
      <c r="AR60" s="39">
        <f ca="1" t="shared" si="5"/>
        <v>0.08121938913433446</v>
      </c>
      <c r="AS60" s="39">
        <f ca="1" t="shared" si="6"/>
        <v>0.32123759337585955</v>
      </c>
      <c r="AT60" s="39">
        <f ca="1" t="shared" si="18"/>
        <v>0.8669476882987628</v>
      </c>
      <c r="AU60" s="39">
        <f ca="1">IF(AG60=0,"",RAND())</f>
        <v>0.5045737821493246</v>
      </c>
      <c r="BD60" s="38">
        <f t="shared" si="7"/>
        <v>5</v>
      </c>
      <c r="BE60" s="38">
        <f t="shared" si="8"/>
        <v>4</v>
      </c>
      <c r="BF60" s="38">
        <f t="shared" si="9"/>
        <v>6</v>
      </c>
      <c r="BG60" s="38">
        <f t="shared" si="10"/>
        <v>3</v>
      </c>
      <c r="BH60" s="38">
        <f t="shared" si="19"/>
        <v>1</v>
      </c>
      <c r="BI60" s="38">
        <f>RANK(AU60,$AP60:$BB60)</f>
        <v>2</v>
      </c>
      <c r="BR60" s="38">
        <v>58</v>
      </c>
      <c r="BS60" s="38" t="str">
        <f>HLOOKUP(BD60,$AB$2:$AN60,$BR60+1)</f>
        <v>to</v>
      </c>
      <c r="BT60" s="38" t="str">
        <f>HLOOKUP(BE60,$AB$2:$AN60,$BR60+1)</f>
        <v>listening</v>
      </c>
      <c r="BU60" s="38" t="str">
        <f>HLOOKUP(BF60,$AB$2:$AN60,$BR60+1)</f>
        <v>music</v>
      </c>
      <c r="BV60" s="38" t="str">
        <f>HLOOKUP(BG60,$AB$2:$AN60,$BR60+1)</f>
        <v>not</v>
      </c>
      <c r="BW60" s="38" t="str">
        <f>HLOOKUP(BH60,$AB$2:$AN60,$BR60+1)</f>
        <v>you</v>
      </c>
      <c r="BX60" s="38" t="str">
        <f>HLOOKUP(BI60,$AB$2:$AN60,$BR60+1)</f>
        <v>are</v>
      </c>
      <c r="BZ60" s="38"/>
      <c r="CA60" s="38"/>
      <c r="CB60" s="38"/>
      <c r="CC60" s="38"/>
      <c r="CD60" s="38"/>
      <c r="CE60" s="38"/>
      <c r="CG60" s="36" t="str">
        <f t="shared" si="11"/>
        <v>進行形</v>
      </c>
    </row>
    <row r="61" spans="1:85" ht="18.75" customHeight="1">
      <c r="A61" s="14"/>
      <c r="B61" s="14" t="s">
        <v>1112</v>
      </c>
      <c r="C61" s="14" t="str">
        <f>VLOOKUP($A60,$V$3:$CE$1023,BS$1,FALSE)</f>
        <v>that</v>
      </c>
      <c r="D61" s="14" t="s">
        <v>1110</v>
      </c>
      <c r="E61" s="14" t="str">
        <f>VLOOKUP($A60,$V$3:$CE$1023,BT$1,FALSE)</f>
        <v>tomorrow</v>
      </c>
      <c r="F61" s="14" t="s">
        <v>1110</v>
      </c>
      <c r="G61" s="14" t="str">
        <f>VLOOKUP($A60,$V$3:$CE$1023,BU$1,FALSE)</f>
        <v>I</v>
      </c>
      <c r="H61" s="14" t="s">
        <v>1110</v>
      </c>
      <c r="I61" s="14" t="str">
        <f>VLOOKUP($A60,$V$3:$CE$1023,BV$1,FALSE)</f>
        <v>be</v>
      </c>
      <c r="J61" s="14" t="str">
        <f>IF(VLOOKUP($A60,$V$3:$BR$1023,5,FALSE)=4,")","/")</f>
        <v>/</v>
      </c>
      <c r="K61" s="14" t="str">
        <f>IF(J61=")",VLOOKUP(A60,$V$3:$AA$1023,6,FALSE),VLOOKUP($A60,$V$3:$CE$1023,BW$1,FALSE))</f>
        <v>fine</v>
      </c>
      <c r="L61" s="14" t="str">
        <f>IF(VLOOKUP($A60,$V$3:$BR$1023,5,FALSE)=5,")",IF(VLOOKUP($A60,$V$3:$BR$1023,5,FALSE)&gt;=6,"/",""))</f>
        <v>/</v>
      </c>
      <c r="M61" s="14" t="str">
        <f>IF(L61=")",VLOOKUP($A60,V$3:AA$1023,6,FALSE),IF(L61="","",VLOOKUP($A60,$V$3:$CE$1023,BX$1,FALSE)))</f>
        <v>think</v>
      </c>
      <c r="N61" s="14" t="str">
        <f>IF(VLOOKUP($A60,$V$3:$BR$1023,5,FALSE)=6,")",IF(VLOOKUP($A60,$V$3:$BR$1023,5,FALSE)&gt;=7,"/",""))</f>
        <v>/</v>
      </c>
      <c r="O61" s="14" t="str">
        <f>IF(N61=")",VLOOKUP($A60,V$3:AA$1023,6,FALSE),IF(N61="","",VLOOKUP($A60,$V$3:$CE$1023,BY$1,FALSE)))</f>
        <v>it</v>
      </c>
      <c r="P61" s="14" t="str">
        <f>IF(VLOOKUP(A60,V$3:Z$1023,5,FALSE)=7,")",IF(VLOOKUP(A60,V$3:Z$1023,5,FALSE)&gt;7,"/",""))</f>
        <v>/</v>
      </c>
      <c r="Q61" s="13">
        <f>IF(P61=")",VLOOKUP(A60,V$3:AA$1023,6,FALSE),"")</f>
      </c>
      <c r="R61" s="35">
        <v>1</v>
      </c>
      <c r="S61" s="2" t="s">
        <v>43</v>
      </c>
      <c r="T61" s="2"/>
      <c r="U61" s="40">
        <v>1</v>
      </c>
      <c r="V61" s="42">
        <f t="shared" si="22"/>
        <v>86</v>
      </c>
      <c r="W61" s="43" t="s">
        <v>52</v>
      </c>
      <c r="X61" s="41" t="s">
        <v>53</v>
      </c>
      <c r="Y61" s="42">
        <f ca="1" t="shared" si="1"/>
        <v>0.8297263083208053</v>
      </c>
      <c r="Z61" s="42">
        <f t="shared" si="2"/>
        <v>6</v>
      </c>
      <c r="AA61" s="42" t="s">
        <v>54</v>
      </c>
      <c r="AB61" s="42" t="s">
        <v>2053</v>
      </c>
      <c r="AC61" s="39" t="s">
        <v>1881</v>
      </c>
      <c r="AD61" s="39" t="s">
        <v>1904</v>
      </c>
      <c r="AE61" s="39" t="s">
        <v>55</v>
      </c>
      <c r="AF61" s="39" t="s">
        <v>1885</v>
      </c>
      <c r="AG61" s="39" t="s">
        <v>56</v>
      </c>
      <c r="AP61" s="39">
        <f ca="1" t="shared" si="3"/>
        <v>0.22060599123035707</v>
      </c>
      <c r="AQ61" s="39">
        <f ca="1" t="shared" si="4"/>
        <v>0.7827668733367652</v>
      </c>
      <c r="AR61" s="39">
        <f ca="1" t="shared" si="5"/>
        <v>0.7647900403710386</v>
      </c>
      <c r="AS61" s="39">
        <f ca="1" t="shared" si="6"/>
        <v>0.3000722206487354</v>
      </c>
      <c r="AT61" s="39">
        <f ca="1" t="shared" si="18"/>
        <v>0.21431348397002203</v>
      </c>
      <c r="AU61" s="39">
        <f ca="1">IF(AG61=0,"",RAND())</f>
        <v>0.9840530695863958</v>
      </c>
      <c r="BD61" s="38">
        <f t="shared" si="7"/>
        <v>5</v>
      </c>
      <c r="BE61" s="38">
        <f t="shared" si="8"/>
        <v>2</v>
      </c>
      <c r="BF61" s="38">
        <f t="shared" si="9"/>
        <v>3</v>
      </c>
      <c r="BG61" s="38">
        <f t="shared" si="10"/>
        <v>4</v>
      </c>
      <c r="BH61" s="38">
        <f t="shared" si="19"/>
        <v>6</v>
      </c>
      <c r="BI61" s="38">
        <f>RANK(AU61,$AP61:$BB61)</f>
        <v>1</v>
      </c>
      <c r="BR61" s="38">
        <v>59</v>
      </c>
      <c r="BS61" s="38" t="str">
        <f>HLOOKUP(BD61,$AB$2:$AN61,$BR61+1)</f>
        <v>the</v>
      </c>
      <c r="BT61" s="38" t="str">
        <f>HLOOKUP(BE61,$AB$2:$AN61,$BR61+1)</f>
        <v>is</v>
      </c>
      <c r="BU61" s="38" t="str">
        <f>HLOOKUP(BF61,$AB$2:$AN61,$BR61+1)</f>
        <v>not</v>
      </c>
      <c r="BV61" s="38" t="str">
        <f>HLOOKUP(BG61,$AB$2:$AN61,$BR61+1)</f>
        <v>washing</v>
      </c>
      <c r="BW61" s="38" t="str">
        <f>HLOOKUP(BH61,$AB$2:$AN61,$BR61+1)</f>
        <v>car</v>
      </c>
      <c r="BX61" s="38" t="str">
        <f>HLOOKUP(BI61,$AB$2:$AN61,$BR61+1)</f>
        <v>he</v>
      </c>
      <c r="BZ61" s="38"/>
      <c r="CA61" s="38"/>
      <c r="CB61" s="38"/>
      <c r="CC61" s="38"/>
      <c r="CD61" s="38"/>
      <c r="CE61" s="38"/>
      <c r="CG61" s="36" t="str">
        <f t="shared" si="11"/>
        <v>進行形</v>
      </c>
    </row>
    <row r="62" spans="1:85" ht="18.75" customHeight="1">
      <c r="A62" s="14"/>
      <c r="B62" s="14"/>
      <c r="C62" s="14" t="str">
        <f>IF(VLOOKUP($A60,$V$3:$Z$1023,5,FALSE)&gt;=8,VLOOKUP($A60,$V$3:$CE$1023,BZ$1,FALSE),"")</f>
        <v>will</v>
      </c>
      <c r="D62" s="14" t="str">
        <f>IF(VLOOKUP($A60,$V$3:$BR$1023,5,FALSE)=8,")",IF(VLOOKUP($A60,$V$3:$BR$1023,5,FALSE)&gt;=9,"/",""))</f>
        <v>)</v>
      </c>
      <c r="E62" s="14" t="str">
        <f>IF(VLOOKUP($A60,$V$3:$Z$1023,5,FALSE)&gt;=9,VLOOKUP($A60,$V$3:$CE$1023,CA$1,FALSE),IF(D62=")",VLOOKUP(A60,$V$3:$AA$1023,6,FALSE),""))</f>
        <v>.</v>
      </c>
      <c r="F62" s="14">
        <f>IF(VLOOKUP($A60,$V$3:$BR$1023,5,FALSE)=9,")",IF(VLOOKUP($A60,$V$3:$BR$1023,5,FALSE)&gt;=10,"/",""))</f>
      </c>
      <c r="G62" s="14">
        <f>IF(VLOOKUP($A60,$V$3:$Z$1023,5,FALSE)&gt;=10,VLOOKUP($A60,$V$3:$CE$1023,CB$1,FALSE),IF(F62=")",VLOOKUP(A60,$V$3:$AA$1023,6,FALSE),""))</f>
      </c>
      <c r="H62" s="14">
        <f>IF(VLOOKUP($A60,$V$3:$BR$1023,5,FALSE)=10,")",IF(VLOOKUP($A60,$V$3:$BR$1023,5,FALSE)&gt;=11,"/",""))</f>
      </c>
      <c r="I62" s="14">
        <f>IF(VLOOKUP($A60,$V$3:$Z$1023,5,FALSE)&gt;=11,VLOOKUP($A60,$V$3:$CE$1023,CC$1,FALSE),IF(H62=")",VLOOKUP(A60,$V$3:$AA$1023,6,FALSE),""))</f>
      </c>
      <c r="J62" s="14">
        <f>IF(VLOOKUP($A60,$V$3:$BR$1023,5,FALSE)=11,")",IF(VLOOKUP($A60,$V$3:$BR$1023,5,FALSE)&gt;=12,"/",""))</f>
      </c>
      <c r="K62" s="14">
        <f>IF(VLOOKUP($A60,$V$3:$Z$1023,5,FALSE)&gt;=12,VLOOKUP($A60,$V$3:$CE$1023,CD$1,FALSE),IF(J62=")",VLOOKUP(A60,$V$3:$AA$1023,6,FALSE),""))</f>
      </c>
      <c r="L62" s="14">
        <f>IF(VLOOKUP($A60,$V$3:$BR$1023,5,FALSE)=12,")",IF(VLOOKUP($A60,$V$3:$BR$1023,5,FALSE)&gt;=13,"/",""))</f>
      </c>
      <c r="M62" s="14">
        <f>IF(VLOOKUP($A60,$V$3:$Z$1023,5,FALSE)&gt;=13,VLOOKUP($A60,$V$3:$CE$1023,CE$1,FALSE),IF(L62=")",VLOOKUP(A60,$V$3:$AA$1023,6,FALSE),""))</f>
      </c>
      <c r="N62" s="14">
        <f>IF(VLOOKUP($A60,$V$3:$BR$1023,5,FALSE)=13,")",IF(VLOOKUP($A60,$V$3:$BR$1023,5,FALSE)&gt;=14,"/",""))</f>
      </c>
      <c r="O62" s="14"/>
      <c r="P62" s="14"/>
      <c r="Q62" s="13">
        <f>IF(P62="","",VLOOKUP(A60,V$3:AA$1023,6,FALSE))</f>
      </c>
      <c r="R62" s="35">
        <v>1</v>
      </c>
      <c r="S62" s="2" t="s">
        <v>43</v>
      </c>
      <c r="T62" s="2"/>
      <c r="U62" s="40">
        <v>1</v>
      </c>
      <c r="V62" s="42">
        <f t="shared" si="22"/>
        <v>28</v>
      </c>
      <c r="W62" s="43" t="s">
        <v>57</v>
      </c>
      <c r="X62" s="41" t="s">
        <v>58</v>
      </c>
      <c r="Y62" s="42">
        <f ca="1" t="shared" si="1"/>
        <v>0.9534010186287993</v>
      </c>
      <c r="Z62" s="42">
        <f t="shared" si="2"/>
        <v>5</v>
      </c>
      <c r="AA62" s="42" t="s">
        <v>59</v>
      </c>
      <c r="AB62" s="42" t="s">
        <v>35</v>
      </c>
      <c r="AC62" s="39" t="s">
        <v>1890</v>
      </c>
      <c r="AD62" s="39" t="s">
        <v>1904</v>
      </c>
      <c r="AE62" s="39" t="s">
        <v>60</v>
      </c>
      <c r="AF62" s="39" t="s">
        <v>61</v>
      </c>
      <c r="AP62" s="39">
        <f ca="1" t="shared" si="3"/>
        <v>0.0457634196569936</v>
      </c>
      <c r="AQ62" s="39">
        <f ca="1" t="shared" si="4"/>
        <v>0.6538714513341264</v>
      </c>
      <c r="AR62" s="39">
        <f ca="1" t="shared" si="5"/>
        <v>0.882850552455233</v>
      </c>
      <c r="AS62" s="39">
        <f ca="1" t="shared" si="6"/>
        <v>0.6701796595478726</v>
      </c>
      <c r="AT62" s="39">
        <f ca="1" t="shared" si="18"/>
        <v>0.6866026628435735</v>
      </c>
      <c r="BC62" s="38">
        <f ca="1">IF(AO62=0,"",RAND())</f>
      </c>
      <c r="BD62" s="38">
        <f t="shared" si="7"/>
        <v>5</v>
      </c>
      <c r="BE62" s="38">
        <f t="shared" si="8"/>
        <v>4</v>
      </c>
      <c r="BF62" s="38">
        <f t="shared" si="9"/>
        <v>1</v>
      </c>
      <c r="BG62" s="38">
        <f t="shared" si="10"/>
        <v>3</v>
      </c>
      <c r="BH62" s="38">
        <f t="shared" si="19"/>
        <v>2</v>
      </c>
      <c r="BR62" s="38">
        <v>60</v>
      </c>
      <c r="BS62" s="38" t="str">
        <f>HLOOKUP(BD62,$AB$2:$AN62,$BR62+1)</f>
        <v>TV</v>
      </c>
      <c r="BT62" s="38" t="str">
        <f>HLOOKUP(BE62,$AB$2:$AN62,$BR62+1)</f>
        <v>watching</v>
      </c>
      <c r="BU62" s="38" t="str">
        <f>HLOOKUP(BF62,$AB$2:$AN62,$BR62+1)</f>
        <v>they</v>
      </c>
      <c r="BV62" s="38" t="str">
        <f>HLOOKUP(BG62,$AB$2:$AN62,$BR62+1)</f>
        <v>not</v>
      </c>
      <c r="BW62" s="38" t="str">
        <f>HLOOKUP(BH62,$AB$2:$AN62,$BR62+1)</f>
        <v>are</v>
      </c>
      <c r="BZ62" s="38"/>
      <c r="CA62" s="38"/>
      <c r="CB62" s="38"/>
      <c r="CC62" s="38"/>
      <c r="CD62" s="38"/>
      <c r="CE62" s="38"/>
      <c r="CG62" s="36" t="str">
        <f t="shared" si="11"/>
        <v>進行形</v>
      </c>
    </row>
    <row r="63" spans="1:85" ht="18.75" customHeight="1">
      <c r="A63" s="14"/>
      <c r="B63" s="14"/>
      <c r="C63" s="14"/>
      <c r="D63" s="14"/>
      <c r="E63" s="14"/>
      <c r="F63" s="14"/>
      <c r="G63" s="14"/>
      <c r="H63" s="14"/>
      <c r="I63" s="14"/>
      <c r="J63" s="14"/>
      <c r="K63" s="14"/>
      <c r="L63" s="14"/>
      <c r="M63" s="14"/>
      <c r="N63" s="14"/>
      <c r="O63" s="14"/>
      <c r="P63" s="14"/>
      <c r="Q63" s="14"/>
      <c r="R63" s="35">
        <v>1</v>
      </c>
      <c r="S63" s="2" t="s">
        <v>43</v>
      </c>
      <c r="T63" s="2"/>
      <c r="U63" s="40">
        <v>1</v>
      </c>
      <c r="V63" s="42">
        <f t="shared" si="22"/>
        <v>186</v>
      </c>
      <c r="W63" s="43" t="s">
        <v>785</v>
      </c>
      <c r="X63" s="41" t="s">
        <v>62</v>
      </c>
      <c r="Y63" s="42">
        <f ca="1" t="shared" si="1"/>
        <v>0.5627309534382681</v>
      </c>
      <c r="Z63" s="42">
        <f t="shared" si="2"/>
        <v>5</v>
      </c>
      <c r="AA63" s="42" t="s">
        <v>2059</v>
      </c>
      <c r="AB63" s="42" t="s">
        <v>63</v>
      </c>
      <c r="AC63" s="39" t="s">
        <v>1881</v>
      </c>
      <c r="AD63" s="39" t="s">
        <v>64</v>
      </c>
      <c r="AE63" s="39" t="s">
        <v>1885</v>
      </c>
      <c r="AF63" s="39" t="s">
        <v>65</v>
      </c>
      <c r="AP63" s="39">
        <f ca="1" t="shared" si="3"/>
        <v>0.9556664659526792</v>
      </c>
      <c r="AQ63" s="39">
        <f ca="1" t="shared" si="4"/>
        <v>0.8116891212627548</v>
      </c>
      <c r="AR63" s="39">
        <f ca="1" t="shared" si="5"/>
        <v>0.8101869215151982</v>
      </c>
      <c r="AS63" s="39">
        <f ca="1" t="shared" si="6"/>
        <v>0.2852809631876543</v>
      </c>
      <c r="AT63" s="39">
        <f ca="1" t="shared" si="18"/>
        <v>0.057083200761735675</v>
      </c>
      <c r="BC63" s="38">
        <f ca="1">IF(AO63=0,"",RAND())</f>
      </c>
      <c r="BD63" s="38">
        <f t="shared" si="7"/>
        <v>1</v>
      </c>
      <c r="BE63" s="38">
        <f t="shared" si="8"/>
        <v>2</v>
      </c>
      <c r="BF63" s="38">
        <f t="shared" si="9"/>
        <v>3</v>
      </c>
      <c r="BG63" s="38">
        <f t="shared" si="10"/>
        <v>4</v>
      </c>
      <c r="BH63" s="38">
        <f t="shared" si="19"/>
        <v>5</v>
      </c>
      <c r="BR63" s="38">
        <v>61</v>
      </c>
      <c r="BS63" s="38" t="str">
        <f>HLOOKUP(BD63,$AB$2:$AN63,$BR63+1)</f>
        <v>who</v>
      </c>
      <c r="BT63" s="38" t="str">
        <f>HLOOKUP(BE63,$AB$2:$AN63,$BR63+1)</f>
        <v>is</v>
      </c>
      <c r="BU63" s="38" t="str">
        <f>HLOOKUP(BF63,$AB$2:$AN63,$BR63+1)</f>
        <v>playing</v>
      </c>
      <c r="BV63" s="38" t="str">
        <f>HLOOKUP(BG63,$AB$2:$AN63,$BR63+1)</f>
        <v>the</v>
      </c>
      <c r="BW63" s="38" t="str">
        <f>HLOOKUP(BH63,$AB$2:$AN63,$BR63+1)</f>
        <v>piano</v>
      </c>
      <c r="BZ63" s="38"/>
      <c r="CA63" s="38"/>
      <c r="CB63" s="38"/>
      <c r="CC63" s="38"/>
      <c r="CD63" s="38"/>
      <c r="CE63" s="38"/>
      <c r="CG63" s="36" t="str">
        <f t="shared" si="11"/>
        <v>進行形</v>
      </c>
    </row>
    <row r="64" spans="1:85" ht="14.25">
      <c r="A64" s="8">
        <v>16</v>
      </c>
      <c r="B64" s="9" t="s">
        <v>1111</v>
      </c>
      <c r="C64" s="60" t="str">
        <f>VLOOKUP(A64,V$3:W$1027,2,FALSE)</f>
        <v>おまえ 今 ブタだと思ったろう (ギョウコ)</v>
      </c>
      <c r="D64" s="61"/>
      <c r="E64" s="61"/>
      <c r="F64" s="61"/>
      <c r="G64" s="61"/>
      <c r="H64" s="61"/>
      <c r="I64" s="61"/>
      <c r="J64" s="61"/>
      <c r="K64" s="61"/>
      <c r="L64" s="61"/>
      <c r="M64" s="58" t="str">
        <f>VLOOKUP(A64,V$3:BR$1023,49,FALSE)*100+VLOOKUP(A64,V$3:BR$1023,5,FALSE)&amp;" "&amp;VLOOKUP(A64,V$3:CG$1000,64,FALSE)</f>
        <v>1409 北斗の拳(世紀末救世主伝説)</v>
      </c>
      <c r="N64" s="59"/>
      <c r="O64" s="59"/>
      <c r="P64" s="59"/>
      <c r="Q64" s="59"/>
      <c r="R64" s="35">
        <v>1</v>
      </c>
      <c r="S64" s="2" t="s">
        <v>43</v>
      </c>
      <c r="T64" s="2"/>
      <c r="U64" s="1">
        <v>2</v>
      </c>
      <c r="V64" s="42">
        <f t="shared" si="22"/>
        <v>97</v>
      </c>
      <c r="W64" s="43" t="s">
        <v>66</v>
      </c>
      <c r="X64" s="41" t="s">
        <v>67</v>
      </c>
      <c r="Y64" s="42">
        <f ca="1" t="shared" si="1"/>
        <v>0.7920207172306828</v>
      </c>
      <c r="Z64" s="42">
        <f t="shared" si="2"/>
        <v>6</v>
      </c>
      <c r="AA64" s="42" t="s">
        <v>68</v>
      </c>
      <c r="AB64" s="42" t="s">
        <v>2039</v>
      </c>
      <c r="AC64" s="39" t="s">
        <v>2046</v>
      </c>
      <c r="AD64" s="39" t="s">
        <v>1904</v>
      </c>
      <c r="AE64" s="39" t="s">
        <v>55</v>
      </c>
      <c r="AF64" s="39" t="s">
        <v>1885</v>
      </c>
      <c r="AG64" s="39" t="s">
        <v>69</v>
      </c>
      <c r="AP64" s="39">
        <f ca="1" t="shared" si="3"/>
        <v>0.6079192722390305</v>
      </c>
      <c r="AQ64" s="39">
        <f ca="1" t="shared" si="4"/>
        <v>0.5864996595188163</v>
      </c>
      <c r="AR64" s="39">
        <f ca="1" t="shared" si="5"/>
        <v>0.2244831342951743</v>
      </c>
      <c r="AS64" s="39">
        <f ca="1" t="shared" si="6"/>
        <v>0.014193726939439877</v>
      </c>
      <c r="AT64" s="39">
        <f ca="1" t="shared" si="18"/>
        <v>0.860188912906825</v>
      </c>
      <c r="AU64" s="39">
        <f ca="1">IF(AG64=0,"",RAND())</f>
        <v>0.12664065792809076</v>
      </c>
      <c r="BD64" s="38">
        <f t="shared" si="7"/>
        <v>2</v>
      </c>
      <c r="BE64" s="38">
        <f t="shared" si="8"/>
        <v>3</v>
      </c>
      <c r="BF64" s="38">
        <f t="shared" si="9"/>
        <v>4</v>
      </c>
      <c r="BG64" s="38">
        <f t="shared" si="10"/>
        <v>6</v>
      </c>
      <c r="BH64" s="38">
        <f t="shared" si="19"/>
        <v>1</v>
      </c>
      <c r="BI64" s="38">
        <f>RANK(AU64,$AP64:$BB64)</f>
        <v>5</v>
      </c>
      <c r="BR64" s="38">
        <v>62</v>
      </c>
      <c r="BS64" s="38" t="str">
        <f>HLOOKUP(BD64,$AB$2:$AN64,$BR64+1)</f>
        <v>was</v>
      </c>
      <c r="BT64" s="38" t="str">
        <f>HLOOKUP(BE64,$AB$2:$AN64,$BR64+1)</f>
        <v>not</v>
      </c>
      <c r="BU64" s="38" t="str">
        <f>HLOOKUP(BF64,$AB$2:$AN64,$BR64+1)</f>
        <v>washing</v>
      </c>
      <c r="BV64" s="38" t="str">
        <f>HLOOKUP(BG64,$AB$2:$AN64,$BR64+1)</f>
        <v>dishes</v>
      </c>
      <c r="BW64" s="38" t="str">
        <f>HLOOKUP(BH64,$AB$2:$AN64,$BR64+1)</f>
        <v>she</v>
      </c>
      <c r="BX64" s="38" t="str">
        <f>HLOOKUP(BI64,$AB$2:$AN64,$BR64+1)</f>
        <v>the</v>
      </c>
      <c r="BZ64" s="38"/>
      <c r="CA64" s="38"/>
      <c r="CB64" s="38"/>
      <c r="CC64" s="38"/>
      <c r="CD64" s="38"/>
      <c r="CE64" s="38"/>
      <c r="CG64" s="36" t="str">
        <f t="shared" si="11"/>
        <v>進行形</v>
      </c>
    </row>
    <row r="65" spans="1:85" ht="18.75" customHeight="1">
      <c r="A65" s="14"/>
      <c r="B65" s="14" t="s">
        <v>1112</v>
      </c>
      <c r="C65" s="14" t="str">
        <f>VLOOKUP($A64,$V$3:$CE$1023,BS$1,FALSE)</f>
        <v>you</v>
      </c>
      <c r="D65" s="14" t="s">
        <v>1110</v>
      </c>
      <c r="E65" s="14" t="str">
        <f>VLOOKUP($A64,$V$3:$CE$1023,BT$1,FALSE)</f>
        <v>I</v>
      </c>
      <c r="F65" s="14" t="s">
        <v>1110</v>
      </c>
      <c r="G65" s="14" t="str">
        <f>VLOOKUP($A64,$V$3:$CE$1023,BU$1,FALSE)</f>
        <v>was</v>
      </c>
      <c r="H65" s="14" t="s">
        <v>1110</v>
      </c>
      <c r="I65" s="14" t="str">
        <f>VLOOKUP($A64,$V$3:$CE$1023,BV$1,FALSE)</f>
        <v>like</v>
      </c>
      <c r="J65" s="14" t="str">
        <f>IF(VLOOKUP($A64,$V$3:$BR$1023,5,FALSE)=4,")","/")</f>
        <v>/</v>
      </c>
      <c r="K65" s="14" t="str">
        <f>IF(J65=")",VLOOKUP(A64,$V$3:$AA$1023,6,FALSE),VLOOKUP($A64,$V$3:$CE$1023,BW$1,FALSE))</f>
        <v>a</v>
      </c>
      <c r="L65" s="14" t="str">
        <f>IF(VLOOKUP($A64,$V$3:$BR$1023,5,FALSE)=5,")",IF(VLOOKUP($A64,$V$3:$BR$1023,5,FALSE)&gt;=6,"/",""))</f>
        <v>/</v>
      </c>
      <c r="M65" s="14" t="str">
        <f>IF(L65=")",VLOOKUP($A64,V$3:AA$1023,6,FALSE),IF(L65="","",VLOOKUP($A64,$V$3:$CE$1023,BX$1,FALSE)))</f>
        <v>thought</v>
      </c>
      <c r="N65" s="14" t="str">
        <f>IF(VLOOKUP($A64,$V$3:$BR$1023,5,FALSE)=6,")",IF(VLOOKUP($A64,$V$3:$BR$1023,5,FALSE)&gt;=7,"/",""))</f>
        <v>/</v>
      </c>
      <c r="O65" s="14" t="str">
        <f>IF(N65=")",VLOOKUP($A64,V$3:AA$1023,6,FALSE),IF(N65="","",VLOOKUP($A64,$V$3:$CE$1023,BY$1,FALSE)))</f>
        <v>pig</v>
      </c>
      <c r="P65" s="14" t="str">
        <f>IF(VLOOKUP(A64,V$3:Z$1023,5,FALSE)=7,")",IF(VLOOKUP(A64,V$3:Z$1023,5,FALSE)&gt;7,"/",""))</f>
        <v>/</v>
      </c>
      <c r="Q65" s="13">
        <f>IF(P65=")",VLOOKUP(A64,V$3:AA$1023,6,FALSE),"")</f>
      </c>
      <c r="R65" s="35">
        <v>1</v>
      </c>
      <c r="S65" s="2" t="s">
        <v>43</v>
      </c>
      <c r="T65" s="2"/>
      <c r="U65" s="1">
        <v>2</v>
      </c>
      <c r="V65" s="42">
        <f t="shared" si="22"/>
        <v>160</v>
      </c>
      <c r="W65" s="43" t="s">
        <v>70</v>
      </c>
      <c r="X65" s="41" t="s">
        <v>71</v>
      </c>
      <c r="Y65" s="42">
        <f ca="1" t="shared" si="1"/>
        <v>0.6467909225356943</v>
      </c>
      <c r="Z65" s="42">
        <f t="shared" si="2"/>
        <v>5</v>
      </c>
      <c r="AA65" s="42" t="s">
        <v>2059</v>
      </c>
      <c r="AB65" s="42" t="s">
        <v>1896</v>
      </c>
      <c r="AC65" s="39" t="s">
        <v>2060</v>
      </c>
      <c r="AD65" s="39" t="s">
        <v>72</v>
      </c>
      <c r="AE65" s="39" t="s">
        <v>1882</v>
      </c>
      <c r="AF65" s="39" t="s">
        <v>1883</v>
      </c>
      <c r="AP65" s="39">
        <f ca="1" t="shared" si="3"/>
        <v>0.7235343038444235</v>
      </c>
      <c r="AQ65" s="39">
        <f ca="1" t="shared" si="4"/>
        <v>0.04172505608339794</v>
      </c>
      <c r="AR65" s="39">
        <f ca="1" t="shared" si="5"/>
        <v>0.9931027950511473</v>
      </c>
      <c r="AS65" s="39">
        <f ca="1" t="shared" si="6"/>
        <v>0.34125977062456414</v>
      </c>
      <c r="AT65" s="39">
        <f ca="1" t="shared" si="18"/>
        <v>0.47387719731754707</v>
      </c>
      <c r="BC65" s="38">
        <f ca="1">IF(AO65=0,"",RAND())</f>
      </c>
      <c r="BD65" s="38">
        <f t="shared" si="7"/>
        <v>2</v>
      </c>
      <c r="BE65" s="38">
        <f t="shared" si="8"/>
        <v>5</v>
      </c>
      <c r="BF65" s="38">
        <f t="shared" si="9"/>
        <v>1</v>
      </c>
      <c r="BG65" s="38">
        <f t="shared" si="10"/>
        <v>4</v>
      </c>
      <c r="BH65" s="38">
        <f t="shared" si="19"/>
        <v>3</v>
      </c>
      <c r="BR65" s="38">
        <v>63</v>
      </c>
      <c r="BS65" s="38" t="str">
        <f>HLOOKUP(BD65,$AB$2:$AN65,$BR65+1)</f>
        <v>you</v>
      </c>
      <c r="BT65" s="38" t="str">
        <f>HLOOKUP(BE65,$AB$2:$AN65,$BR65+1)</f>
        <v>book</v>
      </c>
      <c r="BU65" s="38" t="str">
        <f>HLOOKUP(BF65,$AB$2:$AN65,$BR65+1)</f>
        <v>were</v>
      </c>
      <c r="BV65" s="38" t="str">
        <f>HLOOKUP(BG65,$AB$2:$AN65,$BR65+1)</f>
        <v>a</v>
      </c>
      <c r="BW65" s="38" t="str">
        <f>HLOOKUP(BH65,$AB$2:$AN65,$BR65+1)</f>
        <v>reading</v>
      </c>
      <c r="BZ65" s="38"/>
      <c r="CA65" s="38"/>
      <c r="CB65" s="38"/>
      <c r="CC65" s="38"/>
      <c r="CD65" s="38"/>
      <c r="CE65" s="38"/>
      <c r="CG65" s="36" t="str">
        <f t="shared" si="11"/>
        <v>進行形</v>
      </c>
    </row>
    <row r="66" spans="1:85" ht="18.75" customHeight="1">
      <c r="A66" s="14"/>
      <c r="B66" s="14"/>
      <c r="C66" s="14" t="str">
        <f>IF(VLOOKUP($A64,$V$3:$Z$1023,5,FALSE)&gt;=8,VLOOKUP($A64,$V$3:$CE$1023,BZ$1,FALSE),"")</f>
        <v>didn't you</v>
      </c>
      <c r="D66" s="14" t="str">
        <f>IF(VLOOKUP($A64,$V$3:$BR$1023,5,FALSE)=8,")",IF(VLOOKUP($A64,$V$3:$BR$1023,5,FALSE)&gt;=9,"/",""))</f>
        <v>/</v>
      </c>
      <c r="E66" s="14" t="str">
        <f>IF(VLOOKUP($A64,$V$3:$Z$1023,5,FALSE)&gt;=9,VLOOKUP($A64,$V$3:$CE$1023,CA$1,FALSE),IF(D66=")",VLOOKUP(A64,$V$3:$AA$1023,6,FALSE),""))</f>
        <v>,</v>
      </c>
      <c r="F66" s="14" t="str">
        <f>IF(VLOOKUP($A64,$V$3:$BR$1023,5,FALSE)=9,")",IF(VLOOKUP($A64,$V$3:$BR$1023,5,FALSE)&gt;=10,"/",""))</f>
        <v>)</v>
      </c>
      <c r="G66" s="14" t="str">
        <f>IF(VLOOKUP($A64,$V$3:$Z$1023,5,FALSE)&gt;=10,VLOOKUP($A64,$V$3:$CE$1023,CB$1,FALSE),IF(F66=")",VLOOKUP(A64,$V$3:$AA$1023,6,FALSE),""))</f>
        <v>?</v>
      </c>
      <c r="H66" s="14">
        <f>IF(VLOOKUP($A64,$V$3:$BR$1023,5,FALSE)=10,")",IF(VLOOKUP($A64,$V$3:$BR$1023,5,FALSE)&gt;=11,"/",""))</f>
      </c>
      <c r="I66" s="14">
        <f>IF(VLOOKUP($A64,$V$3:$Z$1023,5,FALSE)&gt;=11,VLOOKUP($A64,$V$3:$CE$1023,CC$1,FALSE),IF(H66=")",VLOOKUP(A64,$V$3:$AA$1023,6,FALSE),""))</f>
      </c>
      <c r="J66" s="14">
        <f>IF(VLOOKUP($A64,$V$3:$BR$1023,5,FALSE)=11,")",IF(VLOOKUP($A64,$V$3:$BR$1023,5,FALSE)&gt;=12,"/",""))</f>
      </c>
      <c r="K66" s="14">
        <f>IF(VLOOKUP($A64,$V$3:$Z$1023,5,FALSE)&gt;=12,VLOOKUP($A64,$V$3:$CE$1023,CD$1,FALSE),IF(J66=")",VLOOKUP(A64,$V$3:$AA$1023,6,FALSE),""))</f>
      </c>
      <c r="L66" s="14">
        <f>IF(VLOOKUP($A64,$V$3:$BR$1023,5,FALSE)=12,")",IF(VLOOKUP($A64,$V$3:$BR$1023,5,FALSE)&gt;=13,"/",""))</f>
      </c>
      <c r="M66" s="14">
        <f>IF(VLOOKUP($A64,$V$3:$Z$1023,5,FALSE)&gt;=13,VLOOKUP($A64,$V$3:$CE$1023,CE$1,FALSE),IF(L66=")",VLOOKUP(A64,$V$3:$AA$1023,6,FALSE),""))</f>
      </c>
      <c r="N66" s="14">
        <f>IF(VLOOKUP($A64,$V$3:$BR$1023,5,FALSE)=13,")",IF(VLOOKUP($A64,$V$3:$BR$1023,5,FALSE)&gt;=14,"/",""))</f>
      </c>
      <c r="O66" s="14"/>
      <c r="P66" s="14"/>
      <c r="Q66" s="13">
        <f>IF(P66="","",VLOOKUP(A64,V$3:AA$1023,6,FALSE))</f>
      </c>
      <c r="R66" s="35">
        <v>1</v>
      </c>
      <c r="S66" s="2" t="s">
        <v>43</v>
      </c>
      <c r="T66" s="2"/>
      <c r="U66" s="1">
        <v>3</v>
      </c>
      <c r="V66" s="42">
        <f t="shared" si="22"/>
        <v>286</v>
      </c>
      <c r="W66" s="2" t="s">
        <v>73</v>
      </c>
      <c r="X66" s="1" t="s">
        <v>74</v>
      </c>
      <c r="Y66" s="42">
        <f ca="1" t="shared" si="1"/>
        <v>0.3449772230532986</v>
      </c>
      <c r="Z66" s="42">
        <f t="shared" si="2"/>
        <v>5</v>
      </c>
      <c r="AA66" s="42" t="s">
        <v>59</v>
      </c>
      <c r="AB66" s="42" t="s">
        <v>75</v>
      </c>
      <c r="AC66" s="39" t="s">
        <v>1881</v>
      </c>
      <c r="AD66" s="39" t="s">
        <v>64</v>
      </c>
      <c r="AE66" s="39" t="s">
        <v>76</v>
      </c>
      <c r="AF66" s="39" t="s">
        <v>48</v>
      </c>
      <c r="AP66" s="39">
        <f ca="1" t="shared" si="3"/>
        <v>0.13920947738517508</v>
      </c>
      <c r="AQ66" s="39">
        <f ca="1" t="shared" si="4"/>
        <v>0.387604399804504</v>
      </c>
      <c r="AR66" s="39">
        <f ca="1" t="shared" si="5"/>
        <v>0.8741374800338559</v>
      </c>
      <c r="AS66" s="39">
        <f ca="1" t="shared" si="6"/>
        <v>0.6937102008428251</v>
      </c>
      <c r="AT66" s="39">
        <f ca="1" t="shared" si="18"/>
        <v>0.11551841249918926</v>
      </c>
      <c r="BC66" s="38">
        <f ca="1">IF(AO66=0,"",RAND())</f>
      </c>
      <c r="BD66" s="38">
        <f t="shared" si="7"/>
        <v>4</v>
      </c>
      <c r="BE66" s="38">
        <f t="shared" si="8"/>
        <v>3</v>
      </c>
      <c r="BF66" s="38">
        <f t="shared" si="9"/>
        <v>1</v>
      </c>
      <c r="BG66" s="38">
        <f t="shared" si="10"/>
        <v>2</v>
      </c>
      <c r="BH66" s="38">
        <f t="shared" si="19"/>
        <v>5</v>
      </c>
      <c r="BR66" s="38">
        <v>64</v>
      </c>
      <c r="BS66" s="38" t="str">
        <f>HLOOKUP(BD66,$AB$2:$AN66,$BR66+1)</f>
        <v>tennis</v>
      </c>
      <c r="BT66" s="38" t="str">
        <f>HLOOKUP(BE66,$AB$2:$AN66,$BR66+1)</f>
        <v>playing</v>
      </c>
      <c r="BU66" s="38" t="str">
        <f>HLOOKUP(BF66,$AB$2:$AN66,$BR66+1)</f>
        <v>Jim</v>
      </c>
      <c r="BV66" s="38" t="str">
        <f>HLOOKUP(BG66,$AB$2:$AN66,$BR66+1)</f>
        <v>is</v>
      </c>
      <c r="BW66" s="38" t="str">
        <f>HLOOKUP(BH66,$AB$2:$AN66,$BR66+1)</f>
        <v>now</v>
      </c>
      <c r="BZ66" s="38"/>
      <c r="CA66" s="38"/>
      <c r="CB66" s="38"/>
      <c r="CC66" s="38"/>
      <c r="CD66" s="38"/>
      <c r="CE66" s="38"/>
      <c r="CG66" s="36" t="str">
        <f t="shared" si="11"/>
        <v>進行形</v>
      </c>
    </row>
    <row r="67" spans="1:85" ht="18.75" customHeight="1">
      <c r="A67" s="14"/>
      <c r="B67" s="14"/>
      <c r="C67" s="14"/>
      <c r="D67" s="14"/>
      <c r="E67" s="14"/>
      <c r="F67" s="14"/>
      <c r="G67" s="14"/>
      <c r="H67" s="14"/>
      <c r="I67" s="14"/>
      <c r="J67" s="14"/>
      <c r="K67" s="14"/>
      <c r="L67" s="14"/>
      <c r="M67" s="14"/>
      <c r="N67" s="14"/>
      <c r="O67" s="14"/>
      <c r="P67" s="14"/>
      <c r="Q67" s="14"/>
      <c r="R67" s="35">
        <v>1</v>
      </c>
      <c r="S67" s="2" t="s">
        <v>43</v>
      </c>
      <c r="T67" s="2"/>
      <c r="U67" s="1">
        <v>3</v>
      </c>
      <c r="V67" s="42">
        <f aca="true" t="shared" si="25" ref="V67:V88">IF(R67=1,RANK(Y67,Y$3:Y$998),"")</f>
        <v>331</v>
      </c>
      <c r="W67" s="2" t="s">
        <v>77</v>
      </c>
      <c r="X67" s="1" t="s">
        <v>78</v>
      </c>
      <c r="Y67" s="42">
        <f ca="1" t="shared" si="1"/>
        <v>0.23263460644542566</v>
      </c>
      <c r="Z67" s="42">
        <f t="shared" si="2"/>
        <v>5</v>
      </c>
      <c r="AA67" s="42" t="s">
        <v>59</v>
      </c>
      <c r="AB67" s="42" t="s">
        <v>35</v>
      </c>
      <c r="AC67" s="39" t="s">
        <v>1890</v>
      </c>
      <c r="AD67" s="39" t="s">
        <v>79</v>
      </c>
      <c r="AE67" s="39" t="s">
        <v>1885</v>
      </c>
      <c r="AF67" s="39" t="s">
        <v>80</v>
      </c>
      <c r="AP67" s="39">
        <f ca="1" t="shared" si="3"/>
        <v>0.08936118037177554</v>
      </c>
      <c r="AQ67" s="39">
        <f ca="1" t="shared" si="4"/>
        <v>0.8274794312075715</v>
      </c>
      <c r="AR67" s="39">
        <f ca="1" t="shared" si="5"/>
        <v>0.8868208895597309</v>
      </c>
      <c r="AS67" s="39">
        <f ca="1" t="shared" si="6"/>
        <v>0.8650726030119511</v>
      </c>
      <c r="AT67" s="39">
        <f ca="1" t="shared" si="18"/>
        <v>0.6792833661174571</v>
      </c>
      <c r="BC67" s="38">
        <f ca="1">IF(AO67=0,"",RAND())</f>
      </c>
      <c r="BD67" s="38">
        <f t="shared" si="7"/>
        <v>5</v>
      </c>
      <c r="BE67" s="38">
        <f t="shared" si="8"/>
        <v>3</v>
      </c>
      <c r="BF67" s="38">
        <f t="shared" si="9"/>
        <v>1</v>
      </c>
      <c r="BG67" s="38">
        <f t="shared" si="10"/>
        <v>2</v>
      </c>
      <c r="BH67" s="38">
        <f t="shared" si="19"/>
        <v>4</v>
      </c>
      <c r="BR67" s="38">
        <v>65</v>
      </c>
      <c r="BS67" s="38" t="str">
        <f>HLOOKUP(BD67,$AB$2:$AN67,$BR67+1)</f>
        <v>man</v>
      </c>
      <c r="BT67" s="38" t="str">
        <f>HLOOKUP(BE67,$AB$2:$AN67,$BR67+1)</f>
        <v>helping</v>
      </c>
      <c r="BU67" s="38" t="str">
        <f>HLOOKUP(BF67,$AB$2:$AN67,$BR67+1)</f>
        <v>they</v>
      </c>
      <c r="BV67" s="38" t="str">
        <f>HLOOKUP(BG67,$AB$2:$AN67,$BR67+1)</f>
        <v>are</v>
      </c>
      <c r="BW67" s="38" t="str">
        <f>HLOOKUP(BH67,$AB$2:$AN67,$BR67+1)</f>
        <v>the</v>
      </c>
      <c r="BZ67" s="38"/>
      <c r="CA67" s="38"/>
      <c r="CB67" s="38"/>
      <c r="CC67" s="38"/>
      <c r="CD67" s="38"/>
      <c r="CE67" s="38"/>
      <c r="CG67" s="36" t="str">
        <f t="shared" si="11"/>
        <v>進行形</v>
      </c>
    </row>
    <row r="68" spans="1:85" ht="14.25">
      <c r="A68" s="8">
        <v>17</v>
      </c>
      <c r="B68" s="9" t="s">
        <v>1111</v>
      </c>
      <c r="C68" s="60" t="str">
        <f>VLOOKUP(A68,V$3:W$1027,2,FALSE)</f>
        <v>かばんの中にお金は見つからなかった。(四天王寺)◎</v>
      </c>
      <c r="D68" s="61"/>
      <c r="E68" s="61"/>
      <c r="F68" s="61"/>
      <c r="G68" s="61"/>
      <c r="H68" s="61"/>
      <c r="I68" s="61"/>
      <c r="J68" s="61"/>
      <c r="K68" s="61"/>
      <c r="L68" s="61"/>
      <c r="M68" s="58" t="str">
        <f>VLOOKUP(A68,V$3:BR$1023,49,FALSE)*100+VLOOKUP(A68,V$3:BR$1023,5,FALSE)&amp;" "&amp;VLOOKUP(A68,V$3:CG$1000,64,FALSE)</f>
        <v>28407 受動態</v>
      </c>
      <c r="N68" s="59"/>
      <c r="O68" s="59"/>
      <c r="P68" s="59"/>
      <c r="Q68" s="59"/>
      <c r="R68" s="35">
        <v>1</v>
      </c>
      <c r="S68" s="2" t="s">
        <v>43</v>
      </c>
      <c r="T68" s="2"/>
      <c r="U68" s="1">
        <v>3</v>
      </c>
      <c r="V68" s="42">
        <f t="shared" si="25"/>
        <v>45</v>
      </c>
      <c r="W68" s="2" t="s">
        <v>81</v>
      </c>
      <c r="X68" s="1" t="s">
        <v>82</v>
      </c>
      <c r="Y68" s="42">
        <f aca="true" ca="1" t="shared" si="26" ref="Y68:Y133">IF(R68=0,"",RAND())</f>
        <v>0.9157969005254301</v>
      </c>
      <c r="Z68" s="42">
        <f aca="true" t="shared" si="27" ref="Z68:Z133">COUNTA(AB68:AN68)</f>
        <v>6</v>
      </c>
      <c r="AA68" s="42" t="s">
        <v>59</v>
      </c>
      <c r="AB68" s="39" t="s">
        <v>1784</v>
      </c>
      <c r="AC68" s="39" t="s">
        <v>2046</v>
      </c>
      <c r="AD68" s="39" t="s">
        <v>83</v>
      </c>
      <c r="AE68" s="39" t="s">
        <v>1882</v>
      </c>
      <c r="AF68" s="39" t="s">
        <v>84</v>
      </c>
      <c r="AG68" s="39" t="s">
        <v>2056</v>
      </c>
      <c r="AP68" s="39">
        <f aca="true" ca="1" t="shared" si="28" ref="AP68:AP133">IF(AB68=0,"",RAND())</f>
        <v>0.9440794041325842</v>
      </c>
      <c r="AQ68" s="39">
        <f aca="true" ca="1" t="shared" si="29" ref="AQ68:AQ133">IF(AC68=0,"",RAND())</f>
        <v>0.01515498610919952</v>
      </c>
      <c r="AR68" s="39">
        <f aca="true" ca="1" t="shared" si="30" ref="AR68:AR133">IF(AD68=0,"",RAND())</f>
        <v>0.04844557844848313</v>
      </c>
      <c r="AS68" s="39">
        <f aca="true" ca="1" t="shared" si="31" ref="AS68:AS133">IF(AE68=0,"",RAND())</f>
        <v>0.1710347981268845</v>
      </c>
      <c r="AT68" s="39">
        <f ca="1" t="shared" si="18"/>
        <v>0.9953529425528066</v>
      </c>
      <c r="AU68" s="39">
        <f aca="true" ca="1" t="shared" si="32" ref="AU68:AU74">IF(AG68=0,"",RAND())</f>
        <v>0.5725758111135848</v>
      </c>
      <c r="BD68" s="38">
        <f aca="true" t="shared" si="33" ref="BD68:BD133">RANK(AP68,$AP68:$BB68)</f>
        <v>2</v>
      </c>
      <c r="BE68" s="38">
        <f aca="true" t="shared" si="34" ref="BE68:BE133">RANK(AQ68,$AP68:$BB68)</f>
        <v>6</v>
      </c>
      <c r="BF68" s="38">
        <f aca="true" t="shared" si="35" ref="BF68:BF133">RANK(AR68,$AP68:$BB68)</f>
        <v>5</v>
      </c>
      <c r="BG68" s="38">
        <f aca="true" t="shared" si="36" ref="BG68:BG133">RANK(AS68,$AP68:$BB68)</f>
        <v>4</v>
      </c>
      <c r="BH68" s="38">
        <f t="shared" si="19"/>
        <v>1</v>
      </c>
      <c r="BI68" s="38">
        <f aca="true" t="shared" si="37" ref="BI68:BI74">RANK(AU68,$AP68:$BB68)</f>
        <v>3</v>
      </c>
      <c r="BR68" s="38">
        <v>66</v>
      </c>
      <c r="BS68" s="38" t="str">
        <f>HLOOKUP(BD68,$AB$2:$AN68,$BR68+1)</f>
        <v>was</v>
      </c>
      <c r="BT68" s="38" t="str">
        <f>HLOOKUP(BE68,$AB$2:$AN68,$BR68+1)</f>
        <v>then</v>
      </c>
      <c r="BU68" s="38" t="str">
        <f>HLOOKUP(BF68,$AB$2:$AN68,$BR68+1)</f>
        <v>song</v>
      </c>
      <c r="BV68" s="38" t="str">
        <f>HLOOKUP(BG68,$AB$2:$AN68,$BR68+1)</f>
        <v>a</v>
      </c>
      <c r="BW68" s="38" t="str">
        <f>HLOOKUP(BH68,$AB$2:$AN68,$BR68+1)</f>
        <v>she</v>
      </c>
      <c r="BX68" s="38" t="str">
        <f>HLOOKUP(BI68,$AB$2:$AN68,$BR68+1)</f>
        <v>singing</v>
      </c>
      <c r="BZ68" s="38"/>
      <c r="CA68" s="38"/>
      <c r="CB68" s="38"/>
      <c r="CC68" s="38"/>
      <c r="CD68" s="38"/>
      <c r="CE68" s="38"/>
      <c r="CG68" s="36" t="str">
        <f t="shared" si="11"/>
        <v>進行形</v>
      </c>
    </row>
    <row r="69" spans="1:85" ht="18.75" customHeight="1">
      <c r="A69" s="14"/>
      <c r="B69" s="14" t="s">
        <v>1112</v>
      </c>
      <c r="C69" s="14" t="str">
        <f>VLOOKUP($A68,$V$3:$CE$1023,BS$1,FALSE)</f>
        <v>the</v>
      </c>
      <c r="D69" s="14" t="s">
        <v>1110</v>
      </c>
      <c r="E69" s="14" t="str">
        <f>VLOOKUP($A68,$V$3:$CE$1023,BT$1,FALSE)</f>
        <v>bag</v>
      </c>
      <c r="F69" s="14" t="s">
        <v>1110</v>
      </c>
      <c r="G69" s="14" t="str">
        <f>VLOOKUP($A68,$V$3:$CE$1023,BU$1,FALSE)</f>
        <v>money</v>
      </c>
      <c r="H69" s="14" t="s">
        <v>1110</v>
      </c>
      <c r="I69" s="14" t="str">
        <f>VLOOKUP($A68,$V$3:$CE$1023,BV$1,FALSE)</f>
        <v>found</v>
      </c>
      <c r="J69" s="14" t="str">
        <f>IF(VLOOKUP($A68,$V$3:$BR$1023,5,FALSE)=4,")","/")</f>
        <v>/</v>
      </c>
      <c r="K69" s="14" t="str">
        <f>IF(J69=")",VLOOKUP(A68,$V$3:$AA$1023,6,FALSE),VLOOKUP($A68,$V$3:$CE$1023,BW$1,FALSE))</f>
        <v>was</v>
      </c>
      <c r="L69" s="14" t="str">
        <f>IF(VLOOKUP($A68,$V$3:$BR$1023,5,FALSE)=5,")",IF(VLOOKUP($A68,$V$3:$BR$1023,5,FALSE)&gt;=6,"/",""))</f>
        <v>/</v>
      </c>
      <c r="M69" s="14" t="str">
        <f>IF(L69=")",VLOOKUP($A68,V$3:AA$1023,6,FALSE),IF(L69="","",VLOOKUP($A68,$V$3:$CE$1023,BX$1,FALSE)))</f>
        <v>no</v>
      </c>
      <c r="N69" s="14" t="str">
        <f>IF(VLOOKUP($A68,$V$3:$BR$1023,5,FALSE)=6,")",IF(VLOOKUP($A68,$V$3:$BR$1023,5,FALSE)&gt;=7,"/",""))</f>
        <v>/</v>
      </c>
      <c r="O69" s="14" t="str">
        <f>IF(N69=")",VLOOKUP($A68,V$3:AA$1023,6,FALSE),IF(N69="","",VLOOKUP($A68,$V$3:$CE$1023,BY$1,FALSE)))</f>
        <v>in</v>
      </c>
      <c r="P69" s="14" t="str">
        <f>IF(VLOOKUP(A68,V$3:Z$1023,5,FALSE)=7,")",IF(VLOOKUP(A68,V$3:Z$1023,5,FALSE)&gt;7,"/",""))</f>
        <v>)</v>
      </c>
      <c r="Q69" s="13" t="str">
        <f>IF(P69=")",VLOOKUP(A68,V$3:AA$1023,6,FALSE),"")</f>
        <v>.</v>
      </c>
      <c r="R69" s="35">
        <v>1</v>
      </c>
      <c r="S69" s="2" t="s">
        <v>43</v>
      </c>
      <c r="T69" s="2"/>
      <c r="U69" s="1">
        <v>3</v>
      </c>
      <c r="V69" s="42">
        <f t="shared" si="25"/>
        <v>323</v>
      </c>
      <c r="W69" s="2" t="s">
        <v>85</v>
      </c>
      <c r="X69" s="45" t="s">
        <v>86</v>
      </c>
      <c r="Y69" s="42">
        <f ca="1" t="shared" si="26"/>
        <v>0.2526870602485962</v>
      </c>
      <c r="Z69" s="42">
        <f t="shared" si="27"/>
        <v>7</v>
      </c>
      <c r="AA69" s="42" t="s">
        <v>59</v>
      </c>
      <c r="AB69" s="42" t="s">
        <v>35</v>
      </c>
      <c r="AC69" s="39" t="s">
        <v>1896</v>
      </c>
      <c r="AD69" s="39" t="s">
        <v>87</v>
      </c>
      <c r="AE69" s="39" t="s">
        <v>1884</v>
      </c>
      <c r="AF69" s="39" t="s">
        <v>1885</v>
      </c>
      <c r="AG69" s="39" t="s">
        <v>88</v>
      </c>
      <c r="AH69" s="39" t="s">
        <v>2062</v>
      </c>
      <c r="AP69" s="39">
        <f ca="1" t="shared" si="28"/>
        <v>0.5366570430980455</v>
      </c>
      <c r="AQ69" s="39">
        <f ca="1" t="shared" si="29"/>
        <v>0.7201472659050165</v>
      </c>
      <c r="AR69" s="39">
        <f ca="1" t="shared" si="30"/>
        <v>0.7776254531674645</v>
      </c>
      <c r="AS69" s="39">
        <f ca="1" t="shared" si="31"/>
        <v>0.16101469606385277</v>
      </c>
      <c r="AT69" s="39">
        <f ca="1" t="shared" si="18"/>
        <v>0.270902557668395</v>
      </c>
      <c r="AU69" s="39">
        <f ca="1" t="shared" si="32"/>
        <v>0.745345861307239</v>
      </c>
      <c r="AV69" s="39">
        <f ca="1">IF(AH69=0,"",RAND())</f>
        <v>0.25303089839432147</v>
      </c>
      <c r="BD69" s="38">
        <f t="shared" si="33"/>
        <v>4</v>
      </c>
      <c r="BE69" s="38">
        <f t="shared" si="34"/>
        <v>3</v>
      </c>
      <c r="BF69" s="38">
        <f t="shared" si="35"/>
        <v>1</v>
      </c>
      <c r="BG69" s="38">
        <f t="shared" si="36"/>
        <v>7</v>
      </c>
      <c r="BH69" s="38">
        <f t="shared" si="19"/>
        <v>5</v>
      </c>
      <c r="BI69" s="38">
        <f t="shared" si="37"/>
        <v>2</v>
      </c>
      <c r="BJ69" s="38">
        <f>RANK(AV69,$AP69:$BB69)</f>
        <v>6</v>
      </c>
      <c r="BR69" s="38">
        <v>67</v>
      </c>
      <c r="BS69" s="38" t="str">
        <f>HLOOKUP(BD69,$AB$2:$AN69,$BR69+1)</f>
        <v>on</v>
      </c>
      <c r="BT69" s="38" t="str">
        <f>HLOOKUP(BE69,$AB$2:$AN69,$BR69+1)</f>
        <v>skating</v>
      </c>
      <c r="BU69" s="38" t="str">
        <f>HLOOKUP(BF69,$AB$2:$AN69,$BR69+1)</f>
        <v>they</v>
      </c>
      <c r="BV69" s="38" t="str">
        <f>HLOOKUP(BG69,$AB$2:$AN69,$BR69+1)</f>
        <v>yesterday</v>
      </c>
      <c r="BW69" s="38" t="str">
        <f>HLOOKUP(BH69,$AB$2:$AN69,$BR69+1)</f>
        <v>the</v>
      </c>
      <c r="BX69" s="38" t="str">
        <f>HLOOKUP(BI69,$AB$2:$AN69,$BR69+1)</f>
        <v>were</v>
      </c>
      <c r="BY69" s="38" t="str">
        <f>HLOOKUP(BJ69,$AB$2:$AN69,$BR69+1)</f>
        <v>lake</v>
      </c>
      <c r="BZ69" s="38"/>
      <c r="CA69" s="38"/>
      <c r="CB69" s="38"/>
      <c r="CC69" s="38"/>
      <c r="CD69" s="38"/>
      <c r="CE69" s="38"/>
      <c r="CG69" s="36" t="str">
        <f aca="true" t="shared" si="38" ref="CG69:CG134">S69</f>
        <v>進行形</v>
      </c>
    </row>
    <row r="70" spans="1:85" ht="18.75" customHeight="1">
      <c r="A70" s="14"/>
      <c r="B70" s="14"/>
      <c r="C70" s="14">
        <f>IF(VLOOKUP($A68,$V$3:$Z$1023,5,FALSE)&gt;=8,VLOOKUP($A68,$V$3:$CE$1023,BZ$1,FALSE),"")</f>
      </c>
      <c r="D70" s="14">
        <f>IF(VLOOKUP($A68,$V$3:$BR$1023,5,FALSE)=8,")",IF(VLOOKUP($A68,$V$3:$BR$1023,5,FALSE)&gt;=9,"/",""))</f>
      </c>
      <c r="E70" s="14">
        <f>IF(VLOOKUP($A68,$V$3:$Z$1023,5,FALSE)&gt;=9,VLOOKUP($A68,$V$3:$CE$1023,CA$1,FALSE),IF(D70=")",VLOOKUP(A68,$V$3:$AA$1023,6,FALSE),""))</f>
      </c>
      <c r="F70" s="14">
        <f>IF(VLOOKUP($A68,$V$3:$BR$1023,5,FALSE)=9,")",IF(VLOOKUP($A68,$V$3:$BR$1023,5,FALSE)&gt;=10,"/",""))</f>
      </c>
      <c r="G70" s="14">
        <f>IF(VLOOKUP($A68,$V$3:$Z$1023,5,FALSE)&gt;=10,VLOOKUP($A68,$V$3:$CE$1023,CB$1,FALSE),IF(F70=")",VLOOKUP(A68,$V$3:$AA$1023,6,FALSE),""))</f>
      </c>
      <c r="H70" s="14">
        <f>IF(VLOOKUP($A68,$V$3:$BR$1023,5,FALSE)=10,")",IF(VLOOKUP($A68,$V$3:$BR$1023,5,FALSE)&gt;=11,"/",""))</f>
      </c>
      <c r="I70" s="14">
        <f>IF(VLOOKUP($A68,$V$3:$Z$1023,5,FALSE)&gt;=11,VLOOKUP($A68,$V$3:$CE$1023,CC$1,FALSE),IF(H70=")",VLOOKUP(A68,$V$3:$AA$1023,6,FALSE),""))</f>
      </c>
      <c r="J70" s="14">
        <f>IF(VLOOKUP($A68,$V$3:$BR$1023,5,FALSE)=11,")",IF(VLOOKUP($A68,$V$3:$BR$1023,5,FALSE)&gt;=12,"/",""))</f>
      </c>
      <c r="K70" s="14">
        <f>IF(VLOOKUP($A68,$V$3:$Z$1023,5,FALSE)&gt;=12,VLOOKUP($A68,$V$3:$CE$1023,CD$1,FALSE),IF(J70=")",VLOOKUP(A68,$V$3:$AA$1023,6,FALSE),""))</f>
      </c>
      <c r="L70" s="14">
        <f>IF(VLOOKUP($A68,$V$3:$BR$1023,5,FALSE)=12,")",IF(VLOOKUP($A68,$V$3:$BR$1023,5,FALSE)&gt;=13,"/",""))</f>
      </c>
      <c r="M70" s="14">
        <f>IF(VLOOKUP($A68,$V$3:$Z$1023,5,FALSE)&gt;=13,VLOOKUP($A68,$V$3:$CE$1023,CE$1,FALSE),IF(L70=")",VLOOKUP(A68,$V$3:$AA$1023,6,FALSE),""))</f>
      </c>
      <c r="N70" s="14">
        <f>IF(VLOOKUP($A68,$V$3:$BR$1023,5,FALSE)=13,")",IF(VLOOKUP($A68,$V$3:$BR$1023,5,FALSE)&gt;=14,"/",""))</f>
      </c>
      <c r="O70" s="14"/>
      <c r="P70" s="14"/>
      <c r="Q70" s="13">
        <f>IF(P70="","",VLOOKUP(A68,V$3:AA$1023,6,FALSE))</f>
      </c>
      <c r="R70" s="35">
        <v>1</v>
      </c>
      <c r="S70" s="2" t="s">
        <v>43</v>
      </c>
      <c r="T70" s="2"/>
      <c r="U70" s="1">
        <v>3</v>
      </c>
      <c r="V70" s="42">
        <f t="shared" si="25"/>
        <v>73</v>
      </c>
      <c r="W70" s="2" t="s">
        <v>89</v>
      </c>
      <c r="X70" s="45" t="s">
        <v>90</v>
      </c>
      <c r="Y70" s="42">
        <f ca="1" t="shared" si="26"/>
        <v>0.8509457014634576</v>
      </c>
      <c r="Z70" s="42">
        <f t="shared" si="27"/>
        <v>6</v>
      </c>
      <c r="AA70" s="42" t="s">
        <v>59</v>
      </c>
      <c r="AB70" s="42" t="s">
        <v>91</v>
      </c>
      <c r="AC70" s="39" t="s">
        <v>2024</v>
      </c>
      <c r="AD70" s="39" t="s">
        <v>1904</v>
      </c>
      <c r="AE70" s="39" t="s">
        <v>72</v>
      </c>
      <c r="AF70" s="39" t="s">
        <v>1882</v>
      </c>
      <c r="AG70" s="39" t="s">
        <v>1883</v>
      </c>
      <c r="AP70" s="39">
        <f ca="1" t="shared" si="28"/>
        <v>0.9808427409078571</v>
      </c>
      <c r="AQ70" s="39">
        <f ca="1" t="shared" si="29"/>
        <v>0.0678854560641664</v>
      </c>
      <c r="AR70" s="39">
        <f ca="1" t="shared" si="30"/>
        <v>0.9143910061782645</v>
      </c>
      <c r="AS70" s="39">
        <f ca="1" t="shared" si="31"/>
        <v>0.019933765985226337</v>
      </c>
      <c r="AT70" s="39">
        <f ca="1" t="shared" si="18"/>
        <v>0.44539867673585487</v>
      </c>
      <c r="AU70" s="39">
        <f ca="1" t="shared" si="32"/>
        <v>0.47173122283068203</v>
      </c>
      <c r="BD70" s="38">
        <f t="shared" si="33"/>
        <v>1</v>
      </c>
      <c r="BE70" s="38">
        <f t="shared" si="34"/>
        <v>5</v>
      </c>
      <c r="BF70" s="38">
        <f t="shared" si="35"/>
        <v>2</v>
      </c>
      <c r="BG70" s="38">
        <f t="shared" si="36"/>
        <v>6</v>
      </c>
      <c r="BH70" s="38">
        <f t="shared" si="19"/>
        <v>4</v>
      </c>
      <c r="BI70" s="38">
        <f t="shared" si="37"/>
        <v>3</v>
      </c>
      <c r="BR70" s="38">
        <v>68</v>
      </c>
      <c r="BS70" s="38" t="str">
        <f>HLOOKUP(BD70,$AB$2:$AN70,$BR70+1)</f>
        <v>I</v>
      </c>
      <c r="BT70" s="38" t="str">
        <f>HLOOKUP(BE70,$AB$2:$AN70,$BR70+1)</f>
        <v>a</v>
      </c>
      <c r="BU70" s="38" t="str">
        <f>HLOOKUP(BF70,$AB$2:$AN70,$BR70+1)</f>
        <v>am</v>
      </c>
      <c r="BV70" s="38" t="str">
        <f>HLOOKUP(BG70,$AB$2:$AN70,$BR70+1)</f>
        <v>book</v>
      </c>
      <c r="BW70" s="38" t="str">
        <f>HLOOKUP(BH70,$AB$2:$AN70,$BR70+1)</f>
        <v>reading</v>
      </c>
      <c r="BX70" s="38" t="str">
        <f>HLOOKUP(BI70,$AB$2:$AN70,$BR70+1)</f>
        <v>not</v>
      </c>
      <c r="BZ70" s="38"/>
      <c r="CA70" s="38"/>
      <c r="CB70" s="38"/>
      <c r="CC70" s="38"/>
      <c r="CD70" s="38"/>
      <c r="CE70" s="38"/>
      <c r="CG70" s="36" t="str">
        <f t="shared" si="38"/>
        <v>進行形</v>
      </c>
    </row>
    <row r="71" spans="1:85" ht="18.75" customHeight="1">
      <c r="A71" s="14"/>
      <c r="B71" s="14"/>
      <c r="C71" s="14"/>
      <c r="D71" s="14"/>
      <c r="E71" s="14"/>
      <c r="F71" s="14"/>
      <c r="G71" s="14"/>
      <c r="H71" s="14"/>
      <c r="I71" s="14"/>
      <c r="J71" s="14"/>
      <c r="K71" s="14"/>
      <c r="L71" s="14"/>
      <c r="M71" s="14"/>
      <c r="N71" s="14"/>
      <c r="O71" s="14"/>
      <c r="P71" s="14"/>
      <c r="Q71" s="14"/>
      <c r="R71" s="35">
        <v>1</v>
      </c>
      <c r="S71" s="2" t="s">
        <v>43</v>
      </c>
      <c r="T71" s="2"/>
      <c r="U71" s="1">
        <v>3</v>
      </c>
      <c r="V71" s="42">
        <f t="shared" si="25"/>
        <v>284</v>
      </c>
      <c r="W71" s="5" t="s">
        <v>92</v>
      </c>
      <c r="X71" s="7" t="s">
        <v>93</v>
      </c>
      <c r="Y71" s="42">
        <f ca="1" t="shared" si="26"/>
        <v>0.3490610726171326</v>
      </c>
      <c r="Z71" s="42">
        <f t="shared" si="27"/>
        <v>6</v>
      </c>
      <c r="AA71" s="42" t="s">
        <v>59</v>
      </c>
      <c r="AB71" s="42" t="s">
        <v>35</v>
      </c>
      <c r="AC71" s="39" t="s">
        <v>1890</v>
      </c>
      <c r="AD71" s="39" t="s">
        <v>94</v>
      </c>
      <c r="AE71" s="39" t="s">
        <v>95</v>
      </c>
      <c r="AF71" s="39" t="s">
        <v>2018</v>
      </c>
      <c r="AG71" s="39" t="s">
        <v>96</v>
      </c>
      <c r="AP71" s="39">
        <f ca="1" t="shared" si="28"/>
        <v>0.9111045135229903</v>
      </c>
      <c r="AQ71" s="39">
        <f ca="1" t="shared" si="29"/>
        <v>0.16875430928741153</v>
      </c>
      <c r="AR71" s="39">
        <f ca="1" t="shared" si="30"/>
        <v>0.5473985116686386</v>
      </c>
      <c r="AS71" s="39">
        <f ca="1" t="shared" si="31"/>
        <v>0.8854189774476655</v>
      </c>
      <c r="AT71" s="39">
        <f ca="1" t="shared" si="18"/>
        <v>0.2121100976998962</v>
      </c>
      <c r="AU71" s="39">
        <f ca="1" t="shared" si="32"/>
        <v>0.34459651068052133</v>
      </c>
      <c r="BD71" s="38">
        <f t="shared" si="33"/>
        <v>1</v>
      </c>
      <c r="BE71" s="38">
        <f t="shared" si="34"/>
        <v>6</v>
      </c>
      <c r="BF71" s="38">
        <f t="shared" si="35"/>
        <v>3</v>
      </c>
      <c r="BG71" s="38">
        <f t="shared" si="36"/>
        <v>2</v>
      </c>
      <c r="BH71" s="38">
        <f t="shared" si="19"/>
        <v>5</v>
      </c>
      <c r="BI71" s="38">
        <f t="shared" si="37"/>
        <v>4</v>
      </c>
      <c r="BR71" s="38">
        <v>69</v>
      </c>
      <c r="BS71" s="38" t="str">
        <f>HLOOKUP(BD71,$AB$2:$AN71,$BR71+1)</f>
        <v>they</v>
      </c>
      <c r="BT71" s="38" t="str">
        <f>HLOOKUP(BE71,$AB$2:$AN71,$BR71+1)</f>
        <v>afternoon</v>
      </c>
      <c r="BU71" s="38" t="str">
        <f>HLOOKUP(BF71,$AB$2:$AN71,$BR71+1)</f>
        <v>arriving</v>
      </c>
      <c r="BV71" s="38" t="str">
        <f>HLOOKUP(BG71,$AB$2:$AN71,$BR71+1)</f>
        <v>are</v>
      </c>
      <c r="BW71" s="38" t="str">
        <f>HLOOKUP(BH71,$AB$2:$AN71,$BR71+1)</f>
        <v>this</v>
      </c>
      <c r="BX71" s="38" t="str">
        <f>HLOOKUP(BI71,$AB$2:$AN71,$BR71+1)</f>
        <v>here</v>
      </c>
      <c r="BZ71" s="38"/>
      <c r="CA71" s="38"/>
      <c r="CB71" s="38"/>
      <c r="CC71" s="38"/>
      <c r="CD71" s="38"/>
      <c r="CE71" s="38"/>
      <c r="CG71" s="36" t="str">
        <f t="shared" si="38"/>
        <v>進行形</v>
      </c>
    </row>
    <row r="72" spans="1:85" ht="14.25">
      <c r="A72" s="8">
        <v>18</v>
      </c>
      <c r="B72" s="9" t="s">
        <v>1111</v>
      </c>
      <c r="C72" s="60" t="str">
        <f>VLOOKUP(A72,V$3:W$1027,2,FALSE)</f>
        <v>私が帰宅したとき、彼女は料理をしていました。</v>
      </c>
      <c r="D72" s="61"/>
      <c r="E72" s="61"/>
      <c r="F72" s="61"/>
      <c r="G72" s="61"/>
      <c r="H72" s="61"/>
      <c r="I72" s="61"/>
      <c r="J72" s="61"/>
      <c r="K72" s="61"/>
      <c r="L72" s="61"/>
      <c r="M72" s="58" t="str">
        <f>VLOOKUP(A72,V$3:BR$1023,49,FALSE)*100+VLOOKUP(A72,V$3:BR$1023,5,FALSE)&amp;" "&amp;VLOOKUP(A72,V$3:CG$1000,64,FALSE)</f>
        <v>24208 接続詞</v>
      </c>
      <c r="N72" s="59"/>
      <c r="O72" s="59"/>
      <c r="P72" s="59"/>
      <c r="Q72" s="59"/>
      <c r="R72" s="35">
        <v>1</v>
      </c>
      <c r="S72" s="2" t="s">
        <v>97</v>
      </c>
      <c r="T72" s="2"/>
      <c r="U72" s="1">
        <v>2</v>
      </c>
      <c r="V72" s="42">
        <f t="shared" si="25"/>
        <v>287</v>
      </c>
      <c r="W72" s="43" t="s">
        <v>808</v>
      </c>
      <c r="X72" s="41" t="s">
        <v>809</v>
      </c>
      <c r="Y72" s="42">
        <f ca="1" t="shared" si="26"/>
        <v>0.34012117285921595</v>
      </c>
      <c r="Z72" s="42">
        <f t="shared" si="27"/>
        <v>7</v>
      </c>
      <c r="AA72" s="42" t="s">
        <v>98</v>
      </c>
      <c r="AB72" s="42" t="s">
        <v>2074</v>
      </c>
      <c r="AC72" s="39" t="s">
        <v>2060</v>
      </c>
      <c r="AD72" s="39" t="s">
        <v>21</v>
      </c>
      <c r="AE72" s="39" t="s">
        <v>810</v>
      </c>
      <c r="AF72" s="39" t="s">
        <v>99</v>
      </c>
      <c r="AG72" s="39" t="s">
        <v>100</v>
      </c>
      <c r="AH72" s="39" t="s">
        <v>101</v>
      </c>
      <c r="AP72" s="39">
        <f ca="1" t="shared" si="28"/>
        <v>0.026635479834309805</v>
      </c>
      <c r="AQ72" s="39">
        <f ca="1" t="shared" si="29"/>
        <v>0.7983744527565986</v>
      </c>
      <c r="AR72" s="39">
        <f ca="1" t="shared" si="30"/>
        <v>0.04682752255459288</v>
      </c>
      <c r="AS72" s="39">
        <f ca="1" t="shared" si="31"/>
        <v>0.8269845543712284</v>
      </c>
      <c r="AT72" s="39">
        <f ca="1" t="shared" si="18"/>
        <v>0.10442600865669344</v>
      </c>
      <c r="AU72" s="39">
        <f ca="1" t="shared" si="32"/>
        <v>0.7791580173862396</v>
      </c>
      <c r="AV72" s="39">
        <f ca="1">IF(AH72=0,"",RAND())</f>
        <v>0.32221575025887983</v>
      </c>
      <c r="BD72" s="38">
        <f t="shared" si="33"/>
        <v>7</v>
      </c>
      <c r="BE72" s="38">
        <f t="shared" si="34"/>
        <v>2</v>
      </c>
      <c r="BF72" s="38">
        <f t="shared" si="35"/>
        <v>6</v>
      </c>
      <c r="BG72" s="38">
        <f t="shared" si="36"/>
        <v>1</v>
      </c>
      <c r="BH72" s="38">
        <f t="shared" si="19"/>
        <v>5</v>
      </c>
      <c r="BI72" s="38">
        <f t="shared" si="37"/>
        <v>3</v>
      </c>
      <c r="BJ72" s="38">
        <f>RANK(AV72,$AP72:$BB72)</f>
        <v>4</v>
      </c>
      <c r="BR72" s="38">
        <v>70</v>
      </c>
      <c r="BS72" s="38" t="str">
        <f>HLOOKUP(BD72,$AB$2:$AN72,$BR72+1)</f>
        <v>tea</v>
      </c>
      <c r="BT72" s="38" t="str">
        <f>HLOOKUP(BE72,$AB$2:$AN72,$BR72+1)</f>
        <v>you</v>
      </c>
      <c r="BU72" s="38" t="str">
        <f>HLOOKUP(BF72,$AB$2:$AN72,$BR72+1)</f>
        <v>of</v>
      </c>
      <c r="BV72" s="38" t="str">
        <f>HLOOKUP(BG72,$AB$2:$AN72,$BR72+1)</f>
        <v>will</v>
      </c>
      <c r="BW72" s="38" t="str">
        <f>HLOOKUP(BH72,$AB$2:$AN72,$BR72+1)</f>
        <v>cup</v>
      </c>
      <c r="BX72" s="38" t="str">
        <f>HLOOKUP(BI72,$AB$2:$AN72,$BR72+1)</f>
        <v>have</v>
      </c>
      <c r="BY72" s="38" t="str">
        <f>HLOOKUP(BJ72,$AB$2:$AN72,$BR72+1)</f>
        <v>another</v>
      </c>
      <c r="BZ72" s="38"/>
      <c r="CA72" s="38"/>
      <c r="CB72" s="38"/>
      <c r="CC72" s="38"/>
      <c r="CD72" s="38"/>
      <c r="CE72" s="38"/>
      <c r="CG72" s="36" t="str">
        <f t="shared" si="38"/>
        <v>未来形</v>
      </c>
    </row>
    <row r="73" spans="1:85" ht="18.75" customHeight="1">
      <c r="A73" s="14"/>
      <c r="B73" s="14" t="s">
        <v>1112</v>
      </c>
      <c r="C73" s="14" t="str">
        <f>VLOOKUP($A72,$V$3:$CE$1023,BS$1,FALSE)</f>
        <v>was</v>
      </c>
      <c r="D73" s="14" t="s">
        <v>1110</v>
      </c>
      <c r="E73" s="14" t="str">
        <f>VLOOKUP($A72,$V$3:$CE$1023,BT$1,FALSE)</f>
        <v>I</v>
      </c>
      <c r="F73" s="14" t="s">
        <v>1110</v>
      </c>
      <c r="G73" s="14" t="str">
        <f>VLOOKUP($A72,$V$3:$CE$1023,BU$1,FALSE)</f>
        <v>came</v>
      </c>
      <c r="H73" s="14" t="s">
        <v>1110</v>
      </c>
      <c r="I73" s="14" t="str">
        <f>VLOOKUP($A72,$V$3:$CE$1023,BV$1,FALSE)</f>
        <v>when</v>
      </c>
      <c r="J73" s="14" t="str">
        <f>IF(VLOOKUP($A72,$V$3:$BR$1023,5,FALSE)=4,")","/")</f>
        <v>/</v>
      </c>
      <c r="K73" s="14" t="str">
        <f>IF(J73=")",VLOOKUP(A72,$V$3:$AA$1023,6,FALSE),VLOOKUP($A72,$V$3:$CE$1023,BW$1,FALSE))</f>
        <v>she</v>
      </c>
      <c r="L73" s="14" t="str">
        <f>IF(VLOOKUP($A72,$V$3:$BR$1023,5,FALSE)=5,")",IF(VLOOKUP($A72,$V$3:$BR$1023,5,FALSE)&gt;=6,"/",""))</f>
        <v>/</v>
      </c>
      <c r="M73" s="14" t="str">
        <f>IF(L73=")",VLOOKUP($A72,V$3:AA$1023,6,FALSE),IF(L73="","",VLOOKUP($A72,$V$3:$CE$1023,BX$1,FALSE)))</f>
        <v>home</v>
      </c>
      <c r="N73" s="14" t="str">
        <f>IF(VLOOKUP($A72,$V$3:$BR$1023,5,FALSE)=6,")",IF(VLOOKUP($A72,$V$3:$BR$1023,5,FALSE)&gt;=7,"/",""))</f>
        <v>/</v>
      </c>
      <c r="O73" s="14" t="str">
        <f>IF(N73=")",VLOOKUP($A72,V$3:AA$1023,6,FALSE),IF(N73="","",VLOOKUP($A72,$V$3:$CE$1023,BY$1,FALSE)))</f>
        <v>cooking</v>
      </c>
      <c r="P73" s="14" t="str">
        <f>IF(VLOOKUP(A72,V$3:Z$1023,5,FALSE)=7,")",IF(VLOOKUP(A72,V$3:Z$1023,5,FALSE)&gt;7,"/",""))</f>
        <v>/</v>
      </c>
      <c r="Q73" s="13">
        <f>IF(P73=")",VLOOKUP(A72,V$3:AA$1023,6,FALSE),"")</f>
      </c>
      <c r="R73" s="35">
        <v>1</v>
      </c>
      <c r="S73" s="2" t="s">
        <v>97</v>
      </c>
      <c r="T73" s="2"/>
      <c r="U73" s="1">
        <v>2</v>
      </c>
      <c r="V73" s="42">
        <f t="shared" si="25"/>
        <v>196</v>
      </c>
      <c r="W73" s="43" t="s">
        <v>102</v>
      </c>
      <c r="X73" s="41" t="s">
        <v>103</v>
      </c>
      <c r="Y73" s="42">
        <f ca="1" t="shared" si="26"/>
        <v>0.5413656503598232</v>
      </c>
      <c r="Z73" s="42">
        <f t="shared" si="27"/>
        <v>7</v>
      </c>
      <c r="AA73" s="42" t="s">
        <v>104</v>
      </c>
      <c r="AB73" s="42" t="s">
        <v>2080</v>
      </c>
      <c r="AC73" s="39" t="s">
        <v>1890</v>
      </c>
      <c r="AD73" s="39" t="s">
        <v>1904</v>
      </c>
      <c r="AE73" s="39" t="s">
        <v>105</v>
      </c>
      <c r="AF73" s="39" t="s">
        <v>2105</v>
      </c>
      <c r="AG73" s="39" t="s">
        <v>106</v>
      </c>
      <c r="AH73" s="39" t="s">
        <v>61</v>
      </c>
      <c r="AP73" s="39">
        <f ca="1" t="shared" si="28"/>
        <v>0.06211902955074322</v>
      </c>
      <c r="AQ73" s="39">
        <f ca="1" t="shared" si="29"/>
        <v>0.2823162178491742</v>
      </c>
      <c r="AR73" s="39">
        <f ca="1" t="shared" si="30"/>
        <v>0.8389024967399299</v>
      </c>
      <c r="AS73" s="39">
        <f ca="1" t="shared" si="31"/>
        <v>0.7568323787831739</v>
      </c>
      <c r="AT73" s="39">
        <f ca="1" t="shared" si="18"/>
        <v>0.07274748285147581</v>
      </c>
      <c r="AU73" s="39">
        <f ca="1" t="shared" si="32"/>
        <v>0.6643560843439176</v>
      </c>
      <c r="AV73" s="39">
        <f ca="1">IF(AH73=0,"",RAND())</f>
        <v>0.8524313416144986</v>
      </c>
      <c r="BD73" s="38">
        <f t="shared" si="33"/>
        <v>7</v>
      </c>
      <c r="BE73" s="38">
        <f t="shared" si="34"/>
        <v>5</v>
      </c>
      <c r="BF73" s="38">
        <f t="shared" si="35"/>
        <v>2</v>
      </c>
      <c r="BG73" s="38">
        <f t="shared" si="36"/>
        <v>3</v>
      </c>
      <c r="BH73" s="38">
        <f t="shared" si="19"/>
        <v>6</v>
      </c>
      <c r="BI73" s="38">
        <f t="shared" si="37"/>
        <v>4</v>
      </c>
      <c r="BJ73" s="38">
        <f>RANK(AV73,$AP73:$BB73)</f>
        <v>1</v>
      </c>
      <c r="BR73" s="38">
        <v>71</v>
      </c>
      <c r="BS73" s="38" t="str">
        <f>HLOOKUP(BD73,$AB$2:$AN73,$BR73+1)</f>
        <v>TV</v>
      </c>
      <c r="BT73" s="38" t="str">
        <f>HLOOKUP(BE73,$AB$2:$AN73,$BR73+1)</f>
        <v>to</v>
      </c>
      <c r="BU73" s="38" t="str">
        <f>HLOOKUP(BF73,$AB$2:$AN73,$BR73+1)</f>
        <v>are</v>
      </c>
      <c r="BV73" s="38" t="str">
        <f>HLOOKUP(BG73,$AB$2:$AN73,$BR73+1)</f>
        <v>not</v>
      </c>
      <c r="BW73" s="38" t="str">
        <f>HLOOKUP(BH73,$AB$2:$AN73,$BR73+1)</f>
        <v>watch</v>
      </c>
      <c r="BX73" s="38" t="str">
        <f>HLOOKUP(BI73,$AB$2:$AN73,$BR73+1)</f>
        <v>going</v>
      </c>
      <c r="BY73" s="38" t="str">
        <f>HLOOKUP(BJ73,$AB$2:$AN73,$BR73+1)</f>
        <v>we</v>
      </c>
      <c r="BZ73" s="38"/>
      <c r="CA73" s="38"/>
      <c r="CB73" s="38"/>
      <c r="CC73" s="38"/>
      <c r="CD73" s="38"/>
      <c r="CE73" s="38"/>
      <c r="CG73" s="36" t="str">
        <f t="shared" si="38"/>
        <v>未来形</v>
      </c>
    </row>
    <row r="74" spans="1:85" ht="18.75" customHeight="1">
      <c r="A74" s="14"/>
      <c r="B74" s="14"/>
      <c r="C74" s="14" t="str">
        <f>IF(VLOOKUP($A72,$V$3:$Z$1023,5,FALSE)&gt;=8,VLOOKUP($A72,$V$3:$CE$1023,BZ$1,FALSE),"")</f>
        <v>,</v>
      </c>
      <c r="D74" s="14" t="str">
        <f>IF(VLOOKUP($A72,$V$3:$BR$1023,5,FALSE)=8,")",IF(VLOOKUP($A72,$V$3:$BR$1023,5,FALSE)&gt;=9,"/",""))</f>
        <v>)</v>
      </c>
      <c r="E74" s="14" t="str">
        <f>IF(VLOOKUP($A72,$V$3:$Z$1023,5,FALSE)&gt;=9,VLOOKUP($A72,$V$3:$CE$1023,CA$1,FALSE),IF(D74=")",VLOOKUP(A72,$V$3:$AA$1023,6,FALSE),""))</f>
        <v>.</v>
      </c>
      <c r="F74" s="14">
        <f>IF(VLOOKUP($A72,$V$3:$BR$1023,5,FALSE)=9,")",IF(VLOOKUP($A72,$V$3:$BR$1023,5,FALSE)&gt;=10,"/",""))</f>
      </c>
      <c r="G74" s="14">
        <f>IF(VLOOKUP($A72,$V$3:$Z$1023,5,FALSE)&gt;=10,VLOOKUP($A72,$V$3:$CE$1023,CB$1,FALSE),IF(F74=")",VLOOKUP(A72,$V$3:$AA$1023,6,FALSE),""))</f>
      </c>
      <c r="H74" s="14">
        <f>IF(VLOOKUP($A72,$V$3:$BR$1023,5,FALSE)=10,")",IF(VLOOKUP($A72,$V$3:$BR$1023,5,FALSE)&gt;=11,"/",""))</f>
      </c>
      <c r="I74" s="14">
        <f>IF(VLOOKUP($A72,$V$3:$Z$1023,5,FALSE)&gt;=11,VLOOKUP($A72,$V$3:$CE$1023,CC$1,FALSE),IF(H74=")",VLOOKUP(A72,$V$3:$AA$1023,6,FALSE),""))</f>
      </c>
      <c r="J74" s="14">
        <f>IF(VLOOKUP($A72,$V$3:$BR$1023,5,FALSE)=11,")",IF(VLOOKUP($A72,$V$3:$BR$1023,5,FALSE)&gt;=12,"/",""))</f>
      </c>
      <c r="K74" s="14">
        <f>IF(VLOOKUP($A72,$V$3:$Z$1023,5,FALSE)&gt;=12,VLOOKUP($A72,$V$3:$CE$1023,CD$1,FALSE),IF(J74=")",VLOOKUP(A72,$V$3:$AA$1023,6,FALSE),""))</f>
      </c>
      <c r="L74" s="14">
        <f>IF(VLOOKUP($A72,$V$3:$BR$1023,5,FALSE)=12,")",IF(VLOOKUP($A72,$V$3:$BR$1023,5,FALSE)&gt;=13,"/",""))</f>
      </c>
      <c r="M74" s="14">
        <f>IF(VLOOKUP($A72,$V$3:$Z$1023,5,FALSE)&gt;=13,VLOOKUP($A72,$V$3:$CE$1023,CE$1,FALSE),IF(L74=")",VLOOKUP(A72,$V$3:$AA$1023,6,FALSE),""))</f>
      </c>
      <c r="N74" s="14">
        <f>IF(VLOOKUP($A72,$V$3:$BR$1023,5,FALSE)=13,")",IF(VLOOKUP($A72,$V$3:$BR$1023,5,FALSE)&gt;=14,"/",""))</f>
      </c>
      <c r="O74" s="14"/>
      <c r="P74" s="14"/>
      <c r="Q74" s="13">
        <f>IF(P74="","",VLOOKUP(A72,V$3:AA$1023,6,FALSE))</f>
      </c>
      <c r="R74" s="35">
        <v>1</v>
      </c>
      <c r="S74" s="2" t="s">
        <v>97</v>
      </c>
      <c r="T74" s="2"/>
      <c r="U74" s="1">
        <v>2</v>
      </c>
      <c r="V74" s="42">
        <f t="shared" si="25"/>
        <v>22</v>
      </c>
      <c r="W74" s="43" t="s">
        <v>107</v>
      </c>
      <c r="X74" s="41" t="s">
        <v>108</v>
      </c>
      <c r="Y74" s="42">
        <f ca="1" t="shared" si="26"/>
        <v>0.9633791838236747</v>
      </c>
      <c r="Z74" s="42">
        <f t="shared" si="27"/>
        <v>6</v>
      </c>
      <c r="AA74" s="42" t="s">
        <v>109</v>
      </c>
      <c r="AB74" s="42" t="s">
        <v>110</v>
      </c>
      <c r="AC74" s="39" t="s">
        <v>1881</v>
      </c>
      <c r="AD74" s="39" t="s">
        <v>2053</v>
      </c>
      <c r="AE74" s="39" t="s">
        <v>105</v>
      </c>
      <c r="AF74" s="39" t="s">
        <v>2105</v>
      </c>
      <c r="AG74" s="39" t="s">
        <v>13</v>
      </c>
      <c r="AP74" s="39">
        <f ca="1" t="shared" si="28"/>
        <v>0.994455019298947</v>
      </c>
      <c r="AQ74" s="39">
        <f ca="1" t="shared" si="29"/>
        <v>0.7540715349582303</v>
      </c>
      <c r="AR74" s="39">
        <f ca="1" t="shared" si="30"/>
        <v>0.9478718247799351</v>
      </c>
      <c r="AS74" s="39">
        <f ca="1" t="shared" si="31"/>
        <v>0.35778262173091324</v>
      </c>
      <c r="AT74" s="39">
        <f ca="1" t="shared" si="18"/>
        <v>0.26051816374306824</v>
      </c>
      <c r="AU74" s="39">
        <f ca="1" t="shared" si="32"/>
        <v>0.7602131206732132</v>
      </c>
      <c r="BD74" s="38">
        <f t="shared" si="33"/>
        <v>1</v>
      </c>
      <c r="BE74" s="38">
        <f t="shared" si="34"/>
        <v>4</v>
      </c>
      <c r="BF74" s="38">
        <f t="shared" si="35"/>
        <v>2</v>
      </c>
      <c r="BG74" s="38">
        <f t="shared" si="36"/>
        <v>5</v>
      </c>
      <c r="BH74" s="38">
        <f t="shared" si="19"/>
        <v>6</v>
      </c>
      <c r="BI74" s="38">
        <f t="shared" si="37"/>
        <v>3</v>
      </c>
      <c r="BR74" s="38">
        <v>72</v>
      </c>
      <c r="BS74" s="38" t="str">
        <f>HLOOKUP(BD74,$AB$2:$AN74,$BR74+1)</f>
        <v>where</v>
      </c>
      <c r="BT74" s="38" t="str">
        <f>HLOOKUP(BE74,$AB$2:$AN74,$BR74+1)</f>
        <v>going</v>
      </c>
      <c r="BU74" s="38" t="str">
        <f>HLOOKUP(BF74,$AB$2:$AN74,$BR74+1)</f>
        <v>is</v>
      </c>
      <c r="BV74" s="38" t="str">
        <f>HLOOKUP(BG74,$AB$2:$AN74,$BR74+1)</f>
        <v>to</v>
      </c>
      <c r="BW74" s="38" t="str">
        <f>HLOOKUP(BH74,$AB$2:$AN74,$BR74+1)</f>
        <v>stay</v>
      </c>
      <c r="BX74" s="38" t="str">
        <f>HLOOKUP(BI74,$AB$2:$AN74,$BR74+1)</f>
        <v>he</v>
      </c>
      <c r="BZ74" s="38"/>
      <c r="CA74" s="38"/>
      <c r="CB74" s="38"/>
      <c r="CC74" s="38"/>
      <c r="CD74" s="38"/>
      <c r="CE74" s="38"/>
      <c r="CG74" s="36" t="str">
        <f t="shared" si="38"/>
        <v>未来形</v>
      </c>
    </row>
    <row r="75" spans="1:85" ht="18.75" customHeight="1">
      <c r="A75" s="14"/>
      <c r="B75" s="14"/>
      <c r="C75" s="14"/>
      <c r="D75" s="14"/>
      <c r="E75" s="14"/>
      <c r="F75" s="14"/>
      <c r="G75" s="14"/>
      <c r="H75" s="14"/>
      <c r="I75" s="14"/>
      <c r="J75" s="14"/>
      <c r="K75" s="14"/>
      <c r="L75" s="14"/>
      <c r="M75" s="14"/>
      <c r="N75" s="14"/>
      <c r="O75" s="14"/>
      <c r="P75" s="14"/>
      <c r="Q75" s="14"/>
      <c r="R75" s="35">
        <v>1</v>
      </c>
      <c r="S75" s="2" t="s">
        <v>97</v>
      </c>
      <c r="T75" s="2"/>
      <c r="U75" s="1">
        <v>3</v>
      </c>
      <c r="V75" s="42">
        <f t="shared" si="25"/>
        <v>191</v>
      </c>
      <c r="W75" s="5" t="s">
        <v>113</v>
      </c>
      <c r="X75" s="7" t="s">
        <v>114</v>
      </c>
      <c r="Y75" s="42">
        <f ca="1" t="shared" si="26"/>
        <v>0.5582913323093441</v>
      </c>
      <c r="Z75" s="42">
        <f t="shared" si="27"/>
        <v>5</v>
      </c>
      <c r="AA75" s="42" t="s">
        <v>2038</v>
      </c>
      <c r="AB75" s="42" t="s">
        <v>2073</v>
      </c>
      <c r="AC75" s="39" t="s">
        <v>2074</v>
      </c>
      <c r="AD75" s="39" t="s">
        <v>2075</v>
      </c>
      <c r="AE75" s="39" t="s">
        <v>115</v>
      </c>
      <c r="AF75" s="39" t="s">
        <v>2077</v>
      </c>
      <c r="AP75" s="39">
        <f ca="1" t="shared" si="28"/>
        <v>0.2822569507509336</v>
      </c>
      <c r="AQ75" s="39">
        <f ca="1" t="shared" si="29"/>
        <v>0.2568403249188811</v>
      </c>
      <c r="AR75" s="39">
        <f ca="1" t="shared" si="30"/>
        <v>0.6401580283311954</v>
      </c>
      <c r="AS75" s="39">
        <f ca="1" t="shared" si="31"/>
        <v>0.27788116586404144</v>
      </c>
      <c r="AT75" s="39">
        <f ca="1" t="shared" si="18"/>
        <v>0.20332324066996943</v>
      </c>
      <c r="BC75" s="38">
        <f ca="1">IF(AO75=0,"",RAND())</f>
      </c>
      <c r="BD75" s="38">
        <f t="shared" si="33"/>
        <v>2</v>
      </c>
      <c r="BE75" s="38">
        <f t="shared" si="34"/>
        <v>4</v>
      </c>
      <c r="BF75" s="38">
        <f t="shared" si="35"/>
        <v>1</v>
      </c>
      <c r="BG75" s="38">
        <f t="shared" si="36"/>
        <v>3</v>
      </c>
      <c r="BH75" s="38">
        <f t="shared" si="19"/>
        <v>5</v>
      </c>
      <c r="BR75" s="38">
        <v>73</v>
      </c>
      <c r="BS75" s="38" t="str">
        <f>HLOOKUP(BD75,$AB$2:$AN75,$BR75+1)</f>
        <v>will</v>
      </c>
      <c r="BT75" s="38" t="str">
        <f>HLOOKUP(BE75,$AB$2:$AN75,$BR75+1)</f>
        <v>cold</v>
      </c>
      <c r="BU75" s="38" t="str">
        <f>HLOOKUP(BF75,$AB$2:$AN75,$BR75+1)</f>
        <v>it</v>
      </c>
      <c r="BV75" s="38" t="str">
        <f>HLOOKUP(BG75,$AB$2:$AN75,$BR75+1)</f>
        <v>be</v>
      </c>
      <c r="BW75" s="38" t="str">
        <f>HLOOKUP(BH75,$AB$2:$AN75,$BR75+1)</f>
        <v>tomorrow</v>
      </c>
      <c r="BZ75" s="38"/>
      <c r="CA75" s="38"/>
      <c r="CB75" s="38"/>
      <c r="CC75" s="38"/>
      <c r="CD75" s="38"/>
      <c r="CE75" s="38"/>
      <c r="CG75" s="36" t="str">
        <f t="shared" si="38"/>
        <v>未来形</v>
      </c>
    </row>
    <row r="76" spans="1:85" ht="14.25">
      <c r="A76" s="8">
        <v>19</v>
      </c>
      <c r="B76" s="9" t="s">
        <v>1111</v>
      </c>
      <c r="C76" s="60" t="str">
        <f>VLOOKUP(A76,V$3:W$1027,2,FALSE)</f>
        <v>彼が亡くなったという知らせを聞いて、私は悲しくなった。</v>
      </c>
      <c r="D76" s="61"/>
      <c r="E76" s="61"/>
      <c r="F76" s="61"/>
      <c r="G76" s="61"/>
      <c r="H76" s="61"/>
      <c r="I76" s="61"/>
      <c r="J76" s="61"/>
      <c r="K76" s="61"/>
      <c r="L76" s="61"/>
      <c r="M76" s="58" t="str">
        <f>VLOOKUP(A76,V$3:BR$1023,49,FALSE)*100+VLOOKUP(A76,V$3:BR$1023,5,FALSE)&amp;" "&amp;VLOOKUP(A76,V$3:CG$1000,64,FALSE)</f>
        <v>37908 文型</v>
      </c>
      <c r="N76" s="59"/>
      <c r="O76" s="59"/>
      <c r="P76" s="59"/>
      <c r="Q76" s="59"/>
      <c r="R76" s="35">
        <v>1</v>
      </c>
      <c r="S76" s="2" t="s">
        <v>97</v>
      </c>
      <c r="T76" s="2"/>
      <c r="U76" s="1">
        <v>3</v>
      </c>
      <c r="V76" s="42">
        <f t="shared" si="25"/>
        <v>353</v>
      </c>
      <c r="W76" s="5" t="s">
        <v>116</v>
      </c>
      <c r="X76" s="7" t="s">
        <v>117</v>
      </c>
      <c r="Y76" s="42">
        <f ca="1" t="shared" si="26"/>
        <v>0.19050161006874866</v>
      </c>
      <c r="Z76" s="42">
        <f t="shared" si="27"/>
        <v>5</v>
      </c>
      <c r="AA76" s="42" t="s">
        <v>2038</v>
      </c>
      <c r="AB76" s="42" t="s">
        <v>11</v>
      </c>
      <c r="AC76" s="39" t="s">
        <v>2074</v>
      </c>
      <c r="AD76" s="39" t="s">
        <v>118</v>
      </c>
      <c r="AE76" s="39" t="s">
        <v>119</v>
      </c>
      <c r="AF76" s="39" t="s">
        <v>2077</v>
      </c>
      <c r="AP76" s="39">
        <f ca="1" t="shared" si="28"/>
        <v>0.6045795644208525</v>
      </c>
      <c r="AQ76" s="39">
        <f ca="1" t="shared" si="29"/>
        <v>0.7872291771921835</v>
      </c>
      <c r="AR76" s="39">
        <f ca="1" t="shared" si="30"/>
        <v>0.5890762044346349</v>
      </c>
      <c r="AS76" s="39">
        <f ca="1" t="shared" si="31"/>
        <v>0.5873529429349782</v>
      </c>
      <c r="AT76" s="39">
        <f ca="1" t="shared" si="18"/>
        <v>0.5287307525496603</v>
      </c>
      <c r="BC76" s="38">
        <f ca="1">IF(AO76=0,"",RAND())</f>
      </c>
      <c r="BD76" s="38">
        <f t="shared" si="33"/>
        <v>2</v>
      </c>
      <c r="BE76" s="38">
        <f t="shared" si="34"/>
        <v>1</v>
      </c>
      <c r="BF76" s="38">
        <f t="shared" si="35"/>
        <v>3</v>
      </c>
      <c r="BG76" s="38">
        <f t="shared" si="36"/>
        <v>4</v>
      </c>
      <c r="BH76" s="38">
        <f t="shared" si="19"/>
        <v>5</v>
      </c>
      <c r="BR76" s="38">
        <v>74</v>
      </c>
      <c r="BS76" s="38" t="str">
        <f>HLOOKUP(BD76,$AB$2:$AN76,$BR76+1)</f>
        <v>will</v>
      </c>
      <c r="BT76" s="38" t="str">
        <f>HLOOKUP(BE76,$AB$2:$AN76,$BR76+1)</f>
        <v>I</v>
      </c>
      <c r="BU76" s="38" t="str">
        <f>HLOOKUP(BF76,$AB$2:$AN76,$BR76+1)</f>
        <v>visit</v>
      </c>
      <c r="BV76" s="38" t="str">
        <f>HLOOKUP(BG76,$AB$2:$AN76,$BR76+1)</f>
        <v>him</v>
      </c>
      <c r="BW76" s="38" t="str">
        <f>HLOOKUP(BH76,$AB$2:$AN76,$BR76+1)</f>
        <v>tomorrow</v>
      </c>
      <c r="BZ76" s="38"/>
      <c r="CA76" s="38"/>
      <c r="CB76" s="38"/>
      <c r="CC76" s="38"/>
      <c r="CD76" s="38"/>
      <c r="CE76" s="38"/>
      <c r="CG76" s="36" t="str">
        <f t="shared" si="38"/>
        <v>未来形</v>
      </c>
    </row>
    <row r="77" spans="1:85" ht="18.75" customHeight="1">
      <c r="A77" s="14"/>
      <c r="B77" s="14" t="s">
        <v>1112</v>
      </c>
      <c r="C77" s="14" t="str">
        <f>VLOOKUP($A76,$V$3:$CE$1023,BS$1,FALSE)</f>
        <v>the</v>
      </c>
      <c r="D77" s="14" t="s">
        <v>1110</v>
      </c>
      <c r="E77" s="14" t="str">
        <f>VLOOKUP($A76,$V$3:$CE$1023,BT$1,FALSE)</f>
        <v>me</v>
      </c>
      <c r="F77" s="14" t="s">
        <v>1110</v>
      </c>
      <c r="G77" s="14" t="str">
        <f>VLOOKUP($A76,$V$3:$CE$1023,BU$1,FALSE)</f>
        <v>death</v>
      </c>
      <c r="H77" s="14" t="s">
        <v>1110</v>
      </c>
      <c r="I77" s="14" t="str">
        <f>VLOOKUP($A76,$V$3:$CE$1023,BV$1,FALSE)</f>
        <v>made</v>
      </c>
      <c r="J77" s="14" t="str">
        <f>IF(VLOOKUP($A76,$V$3:$BR$1023,5,FALSE)=4,")","/")</f>
        <v>/</v>
      </c>
      <c r="K77" s="14" t="str">
        <f>IF(J77=")",VLOOKUP(A76,$V$3:$AA$1023,6,FALSE),VLOOKUP($A76,$V$3:$CE$1023,BW$1,FALSE))</f>
        <v>his</v>
      </c>
      <c r="L77" s="14" t="str">
        <f>IF(VLOOKUP($A76,$V$3:$BR$1023,5,FALSE)=5,")",IF(VLOOKUP($A76,$V$3:$BR$1023,5,FALSE)&gt;=6,"/",""))</f>
        <v>/</v>
      </c>
      <c r="M77" s="14" t="str">
        <f>IF(L77=")",VLOOKUP($A76,V$3:AA$1023,6,FALSE),IF(L77="","",VLOOKUP($A76,$V$3:$CE$1023,BX$1,FALSE)))</f>
        <v>sad</v>
      </c>
      <c r="N77" s="14" t="str">
        <f>IF(VLOOKUP($A76,$V$3:$BR$1023,5,FALSE)=6,")",IF(VLOOKUP($A76,$V$3:$BR$1023,5,FALSE)&gt;=7,"/",""))</f>
        <v>/</v>
      </c>
      <c r="O77" s="14" t="str">
        <f>IF(N77=")",VLOOKUP($A76,V$3:AA$1023,6,FALSE),IF(N77="","",VLOOKUP($A76,$V$3:$CE$1023,BY$1,FALSE)))</f>
        <v>news</v>
      </c>
      <c r="P77" s="14" t="str">
        <f>IF(VLOOKUP(A76,V$3:Z$1023,5,FALSE)=7,")",IF(VLOOKUP(A76,V$3:Z$1023,5,FALSE)&gt;7,"/",""))</f>
        <v>/</v>
      </c>
      <c r="Q77" s="13">
        <f>IF(P77=")",VLOOKUP(A76,V$3:AA$1023,6,FALSE),"")</f>
      </c>
      <c r="R77" s="35">
        <v>1</v>
      </c>
      <c r="S77" s="2" t="s">
        <v>97</v>
      </c>
      <c r="T77" s="2"/>
      <c r="U77" s="1">
        <v>3</v>
      </c>
      <c r="V77" s="42">
        <f t="shared" si="25"/>
        <v>379</v>
      </c>
      <c r="W77" s="5" t="s">
        <v>120</v>
      </c>
      <c r="X77" s="7" t="s">
        <v>121</v>
      </c>
      <c r="Y77" s="42">
        <f ca="1" t="shared" si="26"/>
        <v>0.12763948518060286</v>
      </c>
      <c r="Z77" s="42">
        <f t="shared" si="27"/>
        <v>6</v>
      </c>
      <c r="AA77" s="42" t="s">
        <v>2038</v>
      </c>
      <c r="AB77" s="42" t="s">
        <v>2039</v>
      </c>
      <c r="AC77" s="39" t="s">
        <v>2074</v>
      </c>
      <c r="AD77" s="39" t="s">
        <v>1904</v>
      </c>
      <c r="AE77" s="39" t="s">
        <v>122</v>
      </c>
      <c r="AF77" s="39" t="s">
        <v>1885</v>
      </c>
      <c r="AG77" s="39" t="s">
        <v>2088</v>
      </c>
      <c r="AP77" s="39">
        <f ca="1" t="shared" si="28"/>
        <v>0.8978136415091036</v>
      </c>
      <c r="AQ77" s="39">
        <f ca="1" t="shared" si="29"/>
        <v>0.6391002609063401</v>
      </c>
      <c r="AR77" s="39">
        <f ca="1" t="shared" si="30"/>
        <v>0.8149893611660204</v>
      </c>
      <c r="AS77" s="39">
        <f ca="1" t="shared" si="31"/>
        <v>0.33740825645468986</v>
      </c>
      <c r="AT77" s="39">
        <f ca="1" t="shared" si="18"/>
        <v>0.2218430114862242</v>
      </c>
      <c r="AU77" s="39">
        <f ca="1">IF(AG77=0,"",RAND())</f>
        <v>0.9315428062079312</v>
      </c>
      <c r="BD77" s="38">
        <f t="shared" si="33"/>
        <v>2</v>
      </c>
      <c r="BE77" s="38">
        <f t="shared" si="34"/>
        <v>4</v>
      </c>
      <c r="BF77" s="38">
        <f t="shared" si="35"/>
        <v>3</v>
      </c>
      <c r="BG77" s="38">
        <f t="shared" si="36"/>
        <v>5</v>
      </c>
      <c r="BH77" s="38">
        <f t="shared" si="19"/>
        <v>6</v>
      </c>
      <c r="BI77" s="38">
        <f>RANK(AU77,$AP77:$BB77)</f>
        <v>1</v>
      </c>
      <c r="BR77" s="38">
        <v>75</v>
      </c>
      <c r="BS77" s="38" t="str">
        <f>HLOOKUP(BD77,$AB$2:$AN77,$BR77+1)</f>
        <v>will</v>
      </c>
      <c r="BT77" s="38" t="str">
        <f>HLOOKUP(BE77,$AB$2:$AN77,$BR77+1)</f>
        <v>clean</v>
      </c>
      <c r="BU77" s="38" t="str">
        <f>HLOOKUP(BF77,$AB$2:$AN77,$BR77+1)</f>
        <v>not</v>
      </c>
      <c r="BV77" s="38" t="str">
        <f>HLOOKUP(BG77,$AB$2:$AN77,$BR77+1)</f>
        <v>the</v>
      </c>
      <c r="BW77" s="38" t="str">
        <f>HLOOKUP(BH77,$AB$2:$AN77,$BR77+1)</f>
        <v>room</v>
      </c>
      <c r="BX77" s="38" t="str">
        <f>HLOOKUP(BI77,$AB$2:$AN77,$BR77+1)</f>
        <v>she</v>
      </c>
      <c r="BZ77" s="38"/>
      <c r="CA77" s="38"/>
      <c r="CB77" s="38"/>
      <c r="CC77" s="38"/>
      <c r="CD77" s="38"/>
      <c r="CE77" s="38"/>
      <c r="CG77" s="36" t="str">
        <f t="shared" si="38"/>
        <v>未来形</v>
      </c>
    </row>
    <row r="78" spans="1:85" ht="18.75" customHeight="1">
      <c r="A78" s="14"/>
      <c r="B78" s="14"/>
      <c r="C78" s="14" t="str">
        <f>IF(VLOOKUP($A76,$V$3:$Z$1023,5,FALSE)&gt;=8,VLOOKUP($A76,$V$3:$CE$1023,BZ$1,FALSE),"")</f>
        <v>of</v>
      </c>
      <c r="D78" s="14" t="str">
        <f>IF(VLOOKUP($A76,$V$3:$BR$1023,5,FALSE)=8,")",IF(VLOOKUP($A76,$V$3:$BR$1023,5,FALSE)&gt;=9,"/",""))</f>
        <v>)</v>
      </c>
      <c r="E78" s="14" t="str">
        <f>IF(VLOOKUP($A76,$V$3:$Z$1023,5,FALSE)&gt;=9,VLOOKUP($A76,$V$3:$CE$1023,CA$1,FALSE),IF(D78=")",VLOOKUP(A76,$V$3:$AA$1023,6,FALSE),""))</f>
        <v>.</v>
      </c>
      <c r="F78" s="14">
        <f>IF(VLOOKUP($A76,$V$3:$BR$1023,5,FALSE)=9,")",IF(VLOOKUP($A76,$V$3:$BR$1023,5,FALSE)&gt;=10,"/",""))</f>
      </c>
      <c r="G78" s="14">
        <f>IF(VLOOKUP($A76,$V$3:$Z$1023,5,FALSE)&gt;=10,VLOOKUP($A76,$V$3:$CE$1023,CB$1,FALSE),IF(F78=")",VLOOKUP(A76,$V$3:$AA$1023,6,FALSE),""))</f>
      </c>
      <c r="H78" s="14">
        <f>IF(VLOOKUP($A76,$V$3:$BR$1023,5,FALSE)=10,")",IF(VLOOKUP($A76,$V$3:$BR$1023,5,FALSE)&gt;=11,"/",""))</f>
      </c>
      <c r="I78" s="14">
        <f>IF(VLOOKUP($A76,$V$3:$Z$1023,5,FALSE)&gt;=11,VLOOKUP($A76,$V$3:$CE$1023,CC$1,FALSE),IF(H78=")",VLOOKUP(A76,$V$3:$AA$1023,6,FALSE),""))</f>
      </c>
      <c r="J78" s="14">
        <f>IF(VLOOKUP($A76,$V$3:$BR$1023,5,FALSE)=11,")",IF(VLOOKUP($A76,$V$3:$BR$1023,5,FALSE)&gt;=12,"/",""))</f>
      </c>
      <c r="K78" s="14">
        <f>IF(VLOOKUP($A76,$V$3:$Z$1023,5,FALSE)&gt;=12,VLOOKUP($A76,$V$3:$CE$1023,CD$1,FALSE),IF(J78=")",VLOOKUP(A76,$V$3:$AA$1023,6,FALSE),""))</f>
      </c>
      <c r="L78" s="14">
        <f>IF(VLOOKUP($A76,$V$3:$BR$1023,5,FALSE)=12,")",IF(VLOOKUP($A76,$V$3:$BR$1023,5,FALSE)&gt;=13,"/",""))</f>
      </c>
      <c r="M78" s="14">
        <f>IF(VLOOKUP($A76,$V$3:$Z$1023,5,FALSE)&gt;=13,VLOOKUP($A76,$V$3:$CE$1023,CE$1,FALSE),IF(L78=")",VLOOKUP(A76,$V$3:$AA$1023,6,FALSE),""))</f>
      </c>
      <c r="N78" s="14">
        <f>IF(VLOOKUP($A76,$V$3:$BR$1023,5,FALSE)=13,")",IF(VLOOKUP($A76,$V$3:$BR$1023,5,FALSE)&gt;=14,"/",""))</f>
      </c>
      <c r="O78" s="14"/>
      <c r="P78" s="14"/>
      <c r="Q78" s="13">
        <f>IF(P78="","",VLOOKUP(A76,V$3:AA$1023,6,FALSE))</f>
      </c>
      <c r="R78" s="35">
        <v>1</v>
      </c>
      <c r="S78" s="2" t="s">
        <v>97</v>
      </c>
      <c r="T78" s="2"/>
      <c r="U78" s="1">
        <v>3</v>
      </c>
      <c r="V78" s="42">
        <f t="shared" si="25"/>
        <v>111</v>
      </c>
      <c r="W78" s="5" t="s">
        <v>123</v>
      </c>
      <c r="X78" s="7" t="s">
        <v>124</v>
      </c>
      <c r="Y78" s="42">
        <f ca="1" t="shared" si="26"/>
        <v>0.7587109587007173</v>
      </c>
      <c r="Z78" s="42">
        <f t="shared" si="27"/>
        <v>5</v>
      </c>
      <c r="AA78" s="42" t="s">
        <v>2014</v>
      </c>
      <c r="AB78" s="42" t="s">
        <v>2074</v>
      </c>
      <c r="AC78" s="39" t="s">
        <v>2053</v>
      </c>
      <c r="AD78" s="39" t="s">
        <v>125</v>
      </c>
      <c r="AE78" s="39" t="s">
        <v>95</v>
      </c>
      <c r="AF78" s="39" t="s">
        <v>126</v>
      </c>
      <c r="AP78" s="39">
        <f ca="1" t="shared" si="28"/>
        <v>0.5904777465402653</v>
      </c>
      <c r="AQ78" s="39">
        <f ca="1" t="shared" si="29"/>
        <v>0.29327577194553545</v>
      </c>
      <c r="AR78" s="39">
        <f ca="1" t="shared" si="30"/>
        <v>0.4726832771036167</v>
      </c>
      <c r="AS78" s="39">
        <f ca="1" t="shared" si="31"/>
        <v>0.18983597910055394</v>
      </c>
      <c r="AT78" s="39">
        <f aca="true" ca="1" t="shared" si="39" ref="AT78:AT143">IF(AF78=0,"",RAND())</f>
        <v>0.43379143461944913</v>
      </c>
      <c r="BC78" s="38">
        <f ca="1">IF(AO78=0,"",RAND())</f>
      </c>
      <c r="BD78" s="38">
        <f t="shared" si="33"/>
        <v>1</v>
      </c>
      <c r="BE78" s="38">
        <f t="shared" si="34"/>
        <v>4</v>
      </c>
      <c r="BF78" s="38">
        <f t="shared" si="35"/>
        <v>2</v>
      </c>
      <c r="BG78" s="38">
        <f t="shared" si="36"/>
        <v>5</v>
      </c>
      <c r="BH78" s="38">
        <f aca="true" t="shared" si="40" ref="BH78:BH143">RANK(AT78,$AP78:$BB78)</f>
        <v>3</v>
      </c>
      <c r="BR78" s="38">
        <v>76</v>
      </c>
      <c r="BS78" s="38" t="str">
        <f>HLOOKUP(BD78,$AB$2:$AN78,$BR78+1)</f>
        <v>will</v>
      </c>
      <c r="BT78" s="38" t="str">
        <f>HLOOKUP(BE78,$AB$2:$AN78,$BR78+1)</f>
        <v>here</v>
      </c>
      <c r="BU78" s="38" t="str">
        <f>HLOOKUP(BF78,$AB$2:$AN78,$BR78+1)</f>
        <v>he</v>
      </c>
      <c r="BV78" s="38" t="str">
        <f>HLOOKUP(BG78,$AB$2:$AN78,$BR78+1)</f>
        <v>soon</v>
      </c>
      <c r="BW78" s="38" t="str">
        <f>HLOOKUP(BH78,$AB$2:$AN78,$BR78+1)</f>
        <v>come</v>
      </c>
      <c r="BZ78" s="38"/>
      <c r="CA78" s="38"/>
      <c r="CB78" s="38"/>
      <c r="CC78" s="38"/>
      <c r="CD78" s="38"/>
      <c r="CE78" s="38"/>
      <c r="CG78" s="36" t="str">
        <f t="shared" si="38"/>
        <v>未来形</v>
      </c>
    </row>
    <row r="79" spans="1:85" ht="18.75" customHeight="1">
      <c r="A79" s="14"/>
      <c r="B79" s="14"/>
      <c r="C79" s="14"/>
      <c r="D79" s="14"/>
      <c r="E79" s="14"/>
      <c r="F79" s="14"/>
      <c r="G79" s="14"/>
      <c r="H79" s="14"/>
      <c r="I79" s="14"/>
      <c r="J79" s="14"/>
      <c r="K79" s="14"/>
      <c r="L79" s="14"/>
      <c r="M79" s="14"/>
      <c r="N79" s="14"/>
      <c r="O79" s="14"/>
      <c r="P79" s="14"/>
      <c r="Q79" s="14"/>
      <c r="R79" s="35">
        <v>1</v>
      </c>
      <c r="S79" s="2" t="s">
        <v>97</v>
      </c>
      <c r="T79" s="2"/>
      <c r="U79" s="1">
        <v>3</v>
      </c>
      <c r="V79" s="42">
        <f t="shared" si="25"/>
        <v>212</v>
      </c>
      <c r="W79" s="5" t="s">
        <v>127</v>
      </c>
      <c r="X79" s="7" t="s">
        <v>128</v>
      </c>
      <c r="Y79" s="42">
        <f ca="1" t="shared" si="26"/>
        <v>0.5116523997441402</v>
      </c>
      <c r="Z79" s="42">
        <f t="shared" si="27"/>
        <v>9</v>
      </c>
      <c r="AA79" s="42" t="s">
        <v>2038</v>
      </c>
      <c r="AB79" s="42" t="s">
        <v>2080</v>
      </c>
      <c r="AC79" s="39" t="s">
        <v>1890</v>
      </c>
      <c r="AD79" s="39" t="s">
        <v>105</v>
      </c>
      <c r="AE79" s="39" t="s">
        <v>2105</v>
      </c>
      <c r="AF79" s="39" t="s">
        <v>129</v>
      </c>
      <c r="AG79" s="39" t="s">
        <v>1885</v>
      </c>
      <c r="AH79" s="39" t="s">
        <v>130</v>
      </c>
      <c r="AI79" s="39" t="s">
        <v>131</v>
      </c>
      <c r="AJ79" s="39" t="s">
        <v>132</v>
      </c>
      <c r="AP79" s="39">
        <f ca="1" t="shared" si="28"/>
        <v>0.8687865856333357</v>
      </c>
      <c r="AQ79" s="39">
        <f ca="1" t="shared" si="29"/>
        <v>0.5643845049895342</v>
      </c>
      <c r="AR79" s="39">
        <f ca="1" t="shared" si="30"/>
        <v>0.03155050221523936</v>
      </c>
      <c r="AS79" s="39">
        <f ca="1" t="shared" si="31"/>
        <v>0.864541030402773</v>
      </c>
      <c r="AT79" s="39">
        <f ca="1" t="shared" si="39"/>
        <v>0.06880925586577574</v>
      </c>
      <c r="AU79" s="39">
        <f ca="1">IF(AG79=0,"",RAND())</f>
        <v>0.987028857783567</v>
      </c>
      <c r="AV79" s="39">
        <f ca="1">IF(AH79=0,"",RAND())</f>
        <v>0.8217392924112197</v>
      </c>
      <c r="AW79" s="39">
        <f ca="1">IF(AI79=0,"",RAND())</f>
        <v>0.512917770588472</v>
      </c>
      <c r="AX79" s="39">
        <f ca="1">IF(AJ79=0,"",RAND())</f>
        <v>0.5767519493833984</v>
      </c>
      <c r="BC79" s="38">
        <f ca="1">IF(AO79=0,"",RAND())</f>
      </c>
      <c r="BD79" s="38">
        <f t="shared" si="33"/>
        <v>2</v>
      </c>
      <c r="BE79" s="38">
        <f t="shared" si="34"/>
        <v>6</v>
      </c>
      <c r="BF79" s="38">
        <f t="shared" si="35"/>
        <v>9</v>
      </c>
      <c r="BG79" s="38">
        <f t="shared" si="36"/>
        <v>3</v>
      </c>
      <c r="BH79" s="38">
        <f t="shared" si="40"/>
        <v>8</v>
      </c>
      <c r="BI79" s="38">
        <f>RANK(AU79,$AP79:$BB79)</f>
        <v>1</v>
      </c>
      <c r="BJ79" s="38">
        <f>RANK(AV79,$AP79:$BB79)</f>
        <v>4</v>
      </c>
      <c r="BK79" s="38">
        <f>RANK(AW79,$AP79:$BB79)</f>
        <v>7</v>
      </c>
      <c r="BL79" s="38">
        <f>RANK(AX79,$AP79:$BB79)</f>
        <v>5</v>
      </c>
      <c r="BR79" s="38">
        <v>77</v>
      </c>
      <c r="BS79" s="38" t="str">
        <f>HLOOKUP(BD79,$AB$2:$AN79,$BR79+1)</f>
        <v>are</v>
      </c>
      <c r="BT79" s="38" t="str">
        <f>HLOOKUP(BE79,$AB$2:$AN79,$BR79+1)</f>
        <v>the</v>
      </c>
      <c r="BU79" s="38" t="str">
        <f>HLOOKUP(BF79,$AB$2:$AN79,$BR79+1)</f>
        <v>six</v>
      </c>
      <c r="BV79" s="38" t="str">
        <f>HLOOKUP(BG79,$AB$2:$AN79,$BR79+1)</f>
        <v>going</v>
      </c>
      <c r="BW79" s="38" t="str">
        <f>HLOOKUP(BH79,$AB$2:$AN79,$BR79+1)</f>
        <v>by</v>
      </c>
      <c r="BX79" s="38" t="str">
        <f>HLOOKUP(BI79,$AB$2:$AN79,$BR79+1)</f>
        <v>we</v>
      </c>
      <c r="BY79" s="38" t="str">
        <f>HLOOKUP(BJ79,$AB$2:$AN79,$BR79+1)</f>
        <v>to</v>
      </c>
      <c r="BZ79" s="38" t="str">
        <f>HLOOKUP(BK79,$AB$2:$AN79,$BR79+1)</f>
        <v>work</v>
      </c>
      <c r="CA79" s="38" t="str">
        <f>HLOOKUP(BL79,$AB$2:$AN79,$BR79+1)</f>
        <v>finish</v>
      </c>
      <c r="CB79" s="38"/>
      <c r="CC79" s="38"/>
      <c r="CD79" s="38"/>
      <c r="CE79" s="38"/>
      <c r="CG79" s="36" t="str">
        <f t="shared" si="38"/>
        <v>未来形</v>
      </c>
    </row>
    <row r="80" spans="1:85" ht="13.5" customHeight="1">
      <c r="A80" s="8">
        <v>20</v>
      </c>
      <c r="B80" s="9" t="s">
        <v>1111</v>
      </c>
      <c r="C80" s="60" t="str">
        <f>VLOOKUP(A80,V$3:W$1027,2,FALSE)</f>
        <v>このカメラは私のよりも高価です。</v>
      </c>
      <c r="D80" s="61"/>
      <c r="E80" s="61"/>
      <c r="F80" s="61"/>
      <c r="G80" s="61"/>
      <c r="H80" s="61"/>
      <c r="I80" s="61"/>
      <c r="J80" s="61"/>
      <c r="K80" s="61"/>
      <c r="L80" s="61"/>
      <c r="M80" s="58" t="str">
        <f>VLOOKUP(A80,V$3:BR$1023,49,FALSE)*100+VLOOKUP(A80,V$3:BR$1023,5,FALSE)&amp;" "&amp;VLOOKUP(A80,V$3:CG$1000,64,FALSE)</f>
        <v>18507 比較</v>
      </c>
      <c r="N80" s="59"/>
      <c r="O80" s="59"/>
      <c r="P80" s="59"/>
      <c r="Q80" s="59"/>
      <c r="R80" s="35">
        <v>1</v>
      </c>
      <c r="S80" s="2" t="s">
        <v>97</v>
      </c>
      <c r="T80" s="2"/>
      <c r="U80" s="1">
        <v>3</v>
      </c>
      <c r="V80" s="42">
        <f t="shared" si="25"/>
        <v>366</v>
      </c>
      <c r="W80" s="5" t="s">
        <v>133</v>
      </c>
      <c r="X80" s="7" t="s">
        <v>134</v>
      </c>
      <c r="Y80" s="42">
        <f ca="1" t="shared" si="26"/>
        <v>0.14954488720119263</v>
      </c>
      <c r="Z80" s="42">
        <f t="shared" si="27"/>
        <v>7</v>
      </c>
      <c r="AA80" s="42" t="s">
        <v>2014</v>
      </c>
      <c r="AB80" s="42" t="s">
        <v>1890</v>
      </c>
      <c r="AC80" s="39" t="s">
        <v>2060</v>
      </c>
      <c r="AD80" s="39" t="s">
        <v>105</v>
      </c>
      <c r="AE80" s="39" t="s">
        <v>2105</v>
      </c>
      <c r="AF80" s="39" t="s">
        <v>135</v>
      </c>
      <c r="AG80" s="39" t="s">
        <v>136</v>
      </c>
      <c r="AH80" s="39" t="s">
        <v>2077</v>
      </c>
      <c r="AP80" s="39">
        <f ca="1" t="shared" si="28"/>
        <v>0.4180737521101916</v>
      </c>
      <c r="AQ80" s="39">
        <f ca="1" t="shared" si="29"/>
        <v>0.11364647419169138</v>
      </c>
      <c r="AR80" s="39">
        <f ca="1" t="shared" si="30"/>
        <v>0.33335003660106577</v>
      </c>
      <c r="AS80" s="39">
        <f ca="1" t="shared" si="31"/>
        <v>0.9404548158794532</v>
      </c>
      <c r="AT80" s="39">
        <f ca="1" t="shared" si="39"/>
        <v>0.04203645906691689</v>
      </c>
      <c r="AU80" s="39">
        <f ca="1">IF(AG80=0,"",RAND())</f>
        <v>0.05139149619074662</v>
      </c>
      <c r="AV80" s="39">
        <f ca="1">IF(AH80=0,"",RAND())</f>
        <v>0.9272110893225715</v>
      </c>
      <c r="BD80" s="38">
        <f t="shared" si="33"/>
        <v>3</v>
      </c>
      <c r="BE80" s="38">
        <f t="shared" si="34"/>
        <v>5</v>
      </c>
      <c r="BF80" s="38">
        <f t="shared" si="35"/>
        <v>4</v>
      </c>
      <c r="BG80" s="38">
        <f t="shared" si="36"/>
        <v>1</v>
      </c>
      <c r="BH80" s="38">
        <f t="shared" si="40"/>
        <v>7</v>
      </c>
      <c r="BI80" s="38">
        <f>RANK(AU80,$AP80:$BB80)</f>
        <v>6</v>
      </c>
      <c r="BJ80" s="38">
        <f>RANK(AV80,$AP80:$BB80)</f>
        <v>2</v>
      </c>
      <c r="BR80" s="38">
        <v>78</v>
      </c>
      <c r="BS80" s="38" t="str">
        <f>HLOOKUP(BD80,$AB$2:$AN80,$BR80+1)</f>
        <v>going</v>
      </c>
      <c r="BT80" s="38" t="str">
        <f>HLOOKUP(BE80,$AB$2:$AN80,$BR80+1)</f>
        <v>meet</v>
      </c>
      <c r="BU80" s="38" t="str">
        <f>HLOOKUP(BF80,$AB$2:$AN80,$BR80+1)</f>
        <v>to</v>
      </c>
      <c r="BV80" s="38" t="str">
        <f>HLOOKUP(BG80,$AB$2:$AN80,$BR80+1)</f>
        <v>are</v>
      </c>
      <c r="BW80" s="38" t="str">
        <f>HLOOKUP(BH80,$AB$2:$AN80,$BR80+1)</f>
        <v>tomorrow</v>
      </c>
      <c r="BX80" s="38" t="str">
        <f>HLOOKUP(BI80,$AB$2:$AN80,$BR80+1)</f>
        <v>her</v>
      </c>
      <c r="BY80" s="38" t="str">
        <f>HLOOKUP(BJ80,$AB$2:$AN80,$BR80+1)</f>
        <v>you</v>
      </c>
      <c r="BZ80" s="38"/>
      <c r="CA80" s="38"/>
      <c r="CB80" s="38"/>
      <c r="CC80" s="38"/>
      <c r="CD80" s="38"/>
      <c r="CE80" s="38"/>
      <c r="CG80" s="36" t="str">
        <f t="shared" si="38"/>
        <v>未来形</v>
      </c>
    </row>
    <row r="81" spans="1:85" ht="18.75" customHeight="1">
      <c r="A81" s="14"/>
      <c r="B81" s="14" t="s">
        <v>1112</v>
      </c>
      <c r="C81" s="14" t="str">
        <f>VLOOKUP($A80,$V$3:$CE$1023,BS$1,FALSE)</f>
        <v>this</v>
      </c>
      <c r="D81" s="14" t="s">
        <v>1110</v>
      </c>
      <c r="E81" s="14" t="str">
        <f>VLOOKUP($A80,$V$3:$CE$1023,BT$1,FALSE)</f>
        <v>more</v>
      </c>
      <c r="F81" s="14" t="s">
        <v>1110</v>
      </c>
      <c r="G81" s="14" t="str">
        <f>VLOOKUP($A80,$V$3:$CE$1023,BU$1,FALSE)</f>
        <v>than</v>
      </c>
      <c r="H81" s="14" t="s">
        <v>1110</v>
      </c>
      <c r="I81" s="14" t="str">
        <f>VLOOKUP($A80,$V$3:$CE$1023,BV$1,FALSE)</f>
        <v>expensive</v>
      </c>
      <c r="J81" s="14" t="str">
        <f>IF(VLOOKUP($A80,$V$3:$BR$1023,5,FALSE)=4,")","/")</f>
        <v>/</v>
      </c>
      <c r="K81" s="14" t="str">
        <f>IF(J81=")",VLOOKUP(A80,$V$3:$AA$1023,6,FALSE),VLOOKUP($A80,$V$3:$CE$1023,BW$1,FALSE))</f>
        <v>camera</v>
      </c>
      <c r="L81" s="14" t="str">
        <f>IF(VLOOKUP($A80,$V$3:$BR$1023,5,FALSE)=5,")",IF(VLOOKUP($A80,$V$3:$BR$1023,5,FALSE)&gt;=6,"/",""))</f>
        <v>/</v>
      </c>
      <c r="M81" s="14" t="str">
        <f>IF(L81=")",VLOOKUP($A80,V$3:AA$1023,6,FALSE),IF(L81="","",VLOOKUP($A80,$V$3:$CE$1023,BX$1,FALSE)))</f>
        <v>mine</v>
      </c>
      <c r="N81" s="14" t="str">
        <f>IF(VLOOKUP($A80,$V$3:$BR$1023,5,FALSE)=6,")",IF(VLOOKUP($A80,$V$3:$BR$1023,5,FALSE)&gt;=7,"/",""))</f>
        <v>/</v>
      </c>
      <c r="O81" s="14" t="str">
        <f>IF(N81=")",VLOOKUP($A80,V$3:AA$1023,6,FALSE),IF(N81="","",VLOOKUP($A80,$V$3:$CE$1023,BY$1,FALSE)))</f>
        <v>is</v>
      </c>
      <c r="P81" s="14" t="str">
        <f>IF(VLOOKUP(A80,V$3:Z$1023,5,FALSE)=7,")",IF(VLOOKUP(A80,V$3:Z$1023,5,FALSE)&gt;7,"/",""))</f>
        <v>)</v>
      </c>
      <c r="Q81" s="13" t="str">
        <f>IF(P81=")",VLOOKUP(A80,V$3:AA$1023,6,FALSE),"")</f>
        <v>.</v>
      </c>
      <c r="R81" s="35">
        <v>1</v>
      </c>
      <c r="S81" s="2" t="s">
        <v>97</v>
      </c>
      <c r="T81" s="2"/>
      <c r="U81" s="1">
        <v>3</v>
      </c>
      <c r="V81" s="42">
        <f t="shared" si="25"/>
        <v>59</v>
      </c>
      <c r="W81" s="5" t="s">
        <v>201</v>
      </c>
      <c r="X81" s="7" t="s">
        <v>202</v>
      </c>
      <c r="Y81" s="42">
        <f ca="1" t="shared" si="26"/>
        <v>0.8916642029128521</v>
      </c>
      <c r="Z81" s="42">
        <f t="shared" si="27"/>
        <v>7</v>
      </c>
      <c r="AA81" s="42" t="s">
        <v>2014</v>
      </c>
      <c r="AB81" s="42" t="s">
        <v>137</v>
      </c>
      <c r="AC81" s="39" t="s">
        <v>138</v>
      </c>
      <c r="AD81" s="39" t="s">
        <v>203</v>
      </c>
      <c r="AE81" s="39" t="s">
        <v>681</v>
      </c>
      <c r="AF81" s="39" t="s">
        <v>204</v>
      </c>
      <c r="AG81" s="39" t="s">
        <v>782</v>
      </c>
      <c r="AH81" s="39" t="s">
        <v>205</v>
      </c>
      <c r="AP81" s="39">
        <f ca="1" t="shared" si="28"/>
        <v>0.07952862909839298</v>
      </c>
      <c r="AQ81" s="39">
        <f ca="1" t="shared" si="29"/>
        <v>0.2619933753174348</v>
      </c>
      <c r="AR81" s="39">
        <f ca="1" t="shared" si="30"/>
        <v>0.2482659925269104</v>
      </c>
      <c r="AS81" s="39">
        <f ca="1" t="shared" si="31"/>
        <v>0.17440873654710298</v>
      </c>
      <c r="AT81" s="39">
        <f ca="1" t="shared" si="39"/>
        <v>0.4316396067869903</v>
      </c>
      <c r="AU81" s="39">
        <f ca="1">IF(AG81=0,"",RAND())</f>
        <v>0.34390525503188574</v>
      </c>
      <c r="AV81" s="39">
        <f ca="1">IF(AH81=0,"",RAND())</f>
        <v>0.7048366681498239</v>
      </c>
      <c r="BC81" s="38">
        <f ca="1">IF(AO81=0,"",RAND())</f>
      </c>
      <c r="BD81" s="38">
        <f t="shared" si="33"/>
        <v>7</v>
      </c>
      <c r="BE81" s="38">
        <f t="shared" si="34"/>
        <v>4</v>
      </c>
      <c r="BF81" s="38">
        <f t="shared" si="35"/>
        <v>5</v>
      </c>
      <c r="BG81" s="38">
        <f t="shared" si="36"/>
        <v>6</v>
      </c>
      <c r="BH81" s="38">
        <f t="shared" si="40"/>
        <v>2</v>
      </c>
      <c r="BI81" s="38">
        <f>RANK(AU81,$AP81:$BB81)</f>
        <v>3</v>
      </c>
      <c r="BJ81" s="38">
        <f>RANK(AV81,$AP81:$BB81)</f>
        <v>1</v>
      </c>
      <c r="BR81" s="38">
        <v>79</v>
      </c>
      <c r="BS81" s="38" t="str">
        <f>HLOOKUP(BD81,$AB$2:$AN81,$BR81+1)</f>
        <v>homework</v>
      </c>
      <c r="BT81" s="38" t="str">
        <f>HLOOKUP(BE81,$AB$2:$AN81,$BR81+1)</f>
        <v>you</v>
      </c>
      <c r="BU81" s="38" t="str">
        <f>HLOOKUP(BF81,$AB$2:$AN81,$BR81+1)</f>
        <v>with</v>
      </c>
      <c r="BV81" s="38" t="str">
        <f>HLOOKUP(BG81,$AB$2:$AN81,$BR81+1)</f>
        <v>your</v>
      </c>
      <c r="BW81" s="38" t="str">
        <f>HLOOKUP(BH81,$AB$2:$AN81,$BR81+1)</f>
        <v>I</v>
      </c>
      <c r="BX81" s="38" t="str">
        <f>HLOOKUP(BI81,$AB$2:$AN81,$BR81+1)</f>
        <v>help</v>
      </c>
      <c r="BY81" s="38" t="str">
        <f>HLOOKUP(BJ81,$AB$2:$AN81,$BR81+1)</f>
        <v>shall</v>
      </c>
      <c r="BZ81" s="38"/>
      <c r="CA81" s="38"/>
      <c r="CB81" s="38"/>
      <c r="CC81" s="38"/>
      <c r="CD81" s="38"/>
      <c r="CE81" s="38"/>
      <c r="CG81" s="36" t="str">
        <f t="shared" si="38"/>
        <v>未来形</v>
      </c>
    </row>
    <row r="82" spans="1:85" ht="18.75" customHeight="1">
      <c r="A82" s="14"/>
      <c r="B82" s="14"/>
      <c r="C82" s="14">
        <f>IF(VLOOKUP($A80,$V$3:$Z$1023,5,FALSE)&gt;=8,VLOOKUP($A80,$V$3:$CE$1023,BZ$1,FALSE),"")</f>
      </c>
      <c r="D82" s="14">
        <f>IF(VLOOKUP($A80,$V$3:$BR$1023,5,FALSE)=8,")",IF(VLOOKUP($A80,$V$3:$BR$1023,5,FALSE)&gt;=9,"/",""))</f>
      </c>
      <c r="E82" s="14">
        <f>IF(VLOOKUP($A80,$V$3:$Z$1023,5,FALSE)&gt;=9,VLOOKUP($A80,$V$3:$CE$1023,CA$1,FALSE),IF(D82=")",VLOOKUP(A80,$V$3:$AA$1023,6,FALSE),""))</f>
      </c>
      <c r="F82" s="14">
        <f>IF(VLOOKUP($A80,$V$3:$BR$1023,5,FALSE)=9,")",IF(VLOOKUP($A80,$V$3:$BR$1023,5,FALSE)&gt;=10,"/",""))</f>
      </c>
      <c r="G82" s="14">
        <f>IF(VLOOKUP($A80,$V$3:$Z$1023,5,FALSE)&gt;=10,VLOOKUP($A80,$V$3:$CE$1023,CB$1,FALSE),IF(F82=")",VLOOKUP(A80,$V$3:$AA$1023,6,FALSE),""))</f>
      </c>
      <c r="H82" s="14">
        <f>IF(VLOOKUP($A80,$V$3:$BR$1023,5,FALSE)=10,")",IF(VLOOKUP($A80,$V$3:$BR$1023,5,FALSE)&gt;=11,"/",""))</f>
      </c>
      <c r="I82" s="14">
        <f>IF(VLOOKUP($A80,$V$3:$Z$1023,5,FALSE)&gt;=11,VLOOKUP($A80,$V$3:$CE$1023,CC$1,FALSE),IF(H82=")",VLOOKUP(A80,$V$3:$AA$1023,6,FALSE),""))</f>
      </c>
      <c r="J82" s="14">
        <f>IF(VLOOKUP($A80,$V$3:$BR$1023,5,FALSE)=11,")",IF(VLOOKUP($A80,$V$3:$BR$1023,5,FALSE)&gt;=12,"/",""))</f>
      </c>
      <c r="K82" s="14">
        <f>IF(VLOOKUP($A80,$V$3:$Z$1023,5,FALSE)&gt;=12,VLOOKUP($A80,$V$3:$CE$1023,CD$1,FALSE),IF(J82=")",VLOOKUP(A80,$V$3:$AA$1023,6,FALSE),""))</f>
      </c>
      <c r="L82" s="14">
        <f>IF(VLOOKUP($A80,$V$3:$BR$1023,5,FALSE)=12,")",IF(VLOOKUP($A80,$V$3:$BR$1023,5,FALSE)&gt;=13,"/",""))</f>
      </c>
      <c r="M82" s="14">
        <f>IF(VLOOKUP($A80,$V$3:$Z$1023,5,FALSE)&gt;=13,VLOOKUP($A80,$V$3:$CE$1023,CE$1,FALSE),IF(L82=")",VLOOKUP(A80,$V$3:$AA$1023,6,FALSE),""))</f>
      </c>
      <c r="N82" s="14">
        <f>IF(VLOOKUP($A80,$V$3:$BR$1023,5,FALSE)=13,")",IF(VLOOKUP($A80,$V$3:$BR$1023,5,FALSE)&gt;=14,"/",""))</f>
      </c>
      <c r="O82" s="14"/>
      <c r="P82" s="14"/>
      <c r="Q82" s="13">
        <f>IF(P82="","",VLOOKUP(A80,V$3:AA$1023,6,FALSE))</f>
      </c>
      <c r="R82" s="35">
        <v>1</v>
      </c>
      <c r="S82" s="2" t="s">
        <v>97</v>
      </c>
      <c r="T82" s="2"/>
      <c r="U82" s="1">
        <v>3</v>
      </c>
      <c r="V82" s="42">
        <f t="shared" si="25"/>
        <v>327</v>
      </c>
      <c r="W82" s="5" t="s">
        <v>140</v>
      </c>
      <c r="X82" s="7" t="s">
        <v>141</v>
      </c>
      <c r="Y82" s="42">
        <f ca="1" t="shared" si="26"/>
        <v>0.24546380712036164</v>
      </c>
      <c r="Z82" s="42">
        <f t="shared" si="27"/>
        <v>6</v>
      </c>
      <c r="AA82" s="42" t="s">
        <v>2014</v>
      </c>
      <c r="AB82" s="42" t="s">
        <v>137</v>
      </c>
      <c r="AC82" s="39" t="s">
        <v>2080</v>
      </c>
      <c r="AD82" s="39" t="s">
        <v>142</v>
      </c>
      <c r="AE82" s="39" t="s">
        <v>2018</v>
      </c>
      <c r="AF82" s="39" t="s">
        <v>84</v>
      </c>
      <c r="AG82" s="39" t="s">
        <v>143</v>
      </c>
      <c r="AP82" s="39">
        <f ca="1" t="shared" si="28"/>
        <v>0.3215598425642341</v>
      </c>
      <c r="AQ82" s="39">
        <f ca="1" t="shared" si="29"/>
        <v>0.25054082334298333</v>
      </c>
      <c r="AR82" s="39">
        <f ca="1" t="shared" si="30"/>
        <v>0.7727530514393037</v>
      </c>
      <c r="AS82" s="39">
        <f ca="1" t="shared" si="31"/>
        <v>0.7824162745995891</v>
      </c>
      <c r="AT82" s="39">
        <f ca="1" t="shared" si="39"/>
        <v>0.4190451854019188</v>
      </c>
      <c r="AU82" s="39">
        <f aca="true" ca="1" t="shared" si="41" ref="AU82:AU88">IF(AG82=0,"",RAND())</f>
        <v>0.6540928322447139</v>
      </c>
      <c r="BD82" s="38">
        <f t="shared" si="33"/>
        <v>5</v>
      </c>
      <c r="BE82" s="38">
        <f t="shared" si="34"/>
        <v>6</v>
      </c>
      <c r="BF82" s="38">
        <f t="shared" si="35"/>
        <v>2</v>
      </c>
      <c r="BG82" s="38">
        <f t="shared" si="36"/>
        <v>1</v>
      </c>
      <c r="BH82" s="38">
        <f t="shared" si="40"/>
        <v>4</v>
      </c>
      <c r="BI82" s="38">
        <f aca="true" t="shared" si="42" ref="BI82:BI88">RANK(AU82,$AP82:$BB82)</f>
        <v>3</v>
      </c>
      <c r="BR82" s="38">
        <v>80</v>
      </c>
      <c r="BS82" s="38" t="str">
        <f>HLOOKUP(BD82,$AB$2:$AN82,$BR82+1)</f>
        <v>song</v>
      </c>
      <c r="BT82" s="38" t="str">
        <f>HLOOKUP(BE82,$AB$2:$AN82,$BR82+1)</f>
        <v>together</v>
      </c>
      <c r="BU82" s="38" t="str">
        <f>HLOOKUP(BF82,$AB$2:$AN82,$BR82+1)</f>
        <v>we</v>
      </c>
      <c r="BV82" s="38" t="str">
        <f>HLOOKUP(BG82,$AB$2:$AN82,$BR82+1)</f>
        <v>shall</v>
      </c>
      <c r="BW82" s="38" t="str">
        <f>HLOOKUP(BH82,$AB$2:$AN82,$BR82+1)</f>
        <v>this</v>
      </c>
      <c r="BX82" s="38" t="str">
        <f>HLOOKUP(BI82,$AB$2:$AN82,$BR82+1)</f>
        <v>sing</v>
      </c>
      <c r="BZ82" s="38"/>
      <c r="CA82" s="38"/>
      <c r="CB82" s="38"/>
      <c r="CC82" s="38"/>
      <c r="CD82" s="38"/>
      <c r="CE82" s="38"/>
      <c r="CG82" s="36" t="str">
        <f t="shared" si="38"/>
        <v>未来形</v>
      </c>
    </row>
    <row r="83" spans="1:85" ht="18.75" customHeight="1">
      <c r="A83" s="14"/>
      <c r="B83" s="14"/>
      <c r="C83" s="14"/>
      <c r="D83" s="14"/>
      <c r="E83" s="14"/>
      <c r="F83" s="14"/>
      <c r="G83" s="14"/>
      <c r="H83" s="14"/>
      <c r="I83" s="14"/>
      <c r="J83" s="14"/>
      <c r="K83" s="14"/>
      <c r="L83" s="14"/>
      <c r="M83" s="14"/>
      <c r="N83" s="14"/>
      <c r="O83" s="14"/>
      <c r="P83" s="14"/>
      <c r="Q83" s="14"/>
      <c r="R83" s="35">
        <v>1</v>
      </c>
      <c r="S83" s="2" t="s">
        <v>97</v>
      </c>
      <c r="T83" s="2"/>
      <c r="U83" s="1">
        <v>3</v>
      </c>
      <c r="V83" s="42">
        <f t="shared" si="25"/>
        <v>49</v>
      </c>
      <c r="W83" s="5" t="s">
        <v>144</v>
      </c>
      <c r="X83" s="7" t="s">
        <v>145</v>
      </c>
      <c r="Y83" s="42">
        <f ca="1" t="shared" si="26"/>
        <v>0.9113767290716999</v>
      </c>
      <c r="Z83" s="42">
        <f t="shared" si="27"/>
        <v>7</v>
      </c>
      <c r="AA83" s="42" t="s">
        <v>2014</v>
      </c>
      <c r="AB83" s="42" t="s">
        <v>2074</v>
      </c>
      <c r="AC83" s="39" t="s">
        <v>2060</v>
      </c>
      <c r="AD83" s="39" t="s">
        <v>146</v>
      </c>
      <c r="AE83" s="39" t="s">
        <v>147</v>
      </c>
      <c r="AF83" s="39" t="s">
        <v>148</v>
      </c>
      <c r="AG83" s="39" t="s">
        <v>149</v>
      </c>
      <c r="AH83" s="39" t="s">
        <v>130</v>
      </c>
      <c r="AP83" s="39">
        <f ca="1" t="shared" si="28"/>
        <v>0.49217718235496744</v>
      </c>
      <c r="AQ83" s="39">
        <f ca="1" t="shared" si="29"/>
        <v>0.8834349081351807</v>
      </c>
      <c r="AR83" s="39">
        <f ca="1" t="shared" si="30"/>
        <v>0.4255597956092929</v>
      </c>
      <c r="AS83" s="39">
        <f ca="1" t="shared" si="31"/>
        <v>0.9600123052827976</v>
      </c>
      <c r="AT83" s="39">
        <f ca="1" t="shared" si="39"/>
        <v>0.6340796788656924</v>
      </c>
      <c r="AU83" s="39">
        <f ca="1" t="shared" si="41"/>
        <v>0.5078531399649284</v>
      </c>
      <c r="AV83" s="39">
        <f aca="true" ca="1" t="shared" si="43" ref="AV83:AV88">IF(AH83=0,"",RAND())</f>
        <v>0.8370145955620512</v>
      </c>
      <c r="BD83" s="38">
        <f t="shared" si="33"/>
        <v>6</v>
      </c>
      <c r="BE83" s="38">
        <f t="shared" si="34"/>
        <v>2</v>
      </c>
      <c r="BF83" s="38">
        <f t="shared" si="35"/>
        <v>7</v>
      </c>
      <c r="BG83" s="38">
        <f t="shared" si="36"/>
        <v>1</v>
      </c>
      <c r="BH83" s="38">
        <f t="shared" si="40"/>
        <v>4</v>
      </c>
      <c r="BI83" s="38">
        <f t="shared" si="42"/>
        <v>5</v>
      </c>
      <c r="BJ83" s="38">
        <f aca="true" t="shared" si="44" ref="BJ83:BJ88">RANK(AV83,$AP83:$BB83)</f>
        <v>3</v>
      </c>
      <c r="BR83" s="38">
        <v>81</v>
      </c>
      <c r="BS83" s="38" t="str">
        <f>HLOOKUP(BD83,$AB$2:$AN83,$BR83+1)</f>
        <v>my</v>
      </c>
      <c r="BT83" s="38" t="str">
        <f>HLOOKUP(BE83,$AB$2:$AN83,$BR83+1)</f>
        <v>you</v>
      </c>
      <c r="BU83" s="38" t="str">
        <f>HLOOKUP(BF83,$AB$2:$AN83,$BR83+1)</f>
        <v>work</v>
      </c>
      <c r="BV83" s="38" t="str">
        <f>HLOOKUP(BG83,$AB$2:$AN83,$BR83+1)</f>
        <v>will</v>
      </c>
      <c r="BW83" s="38" t="str">
        <f>HLOOKUP(BH83,$AB$2:$AN83,$BR83+1)</f>
        <v>me</v>
      </c>
      <c r="BX83" s="38" t="str">
        <f>HLOOKUP(BI83,$AB$2:$AN83,$BR83+1)</f>
        <v>with</v>
      </c>
      <c r="BY83" s="38" t="str">
        <f>HLOOKUP(BJ83,$AB$2:$AN83,$BR83+1)</f>
        <v>help</v>
      </c>
      <c r="BZ83" s="38"/>
      <c r="CA83" s="38"/>
      <c r="CB83" s="38"/>
      <c r="CC83" s="38"/>
      <c r="CD83" s="38"/>
      <c r="CE83" s="38"/>
      <c r="CG83" s="36" t="str">
        <f t="shared" si="38"/>
        <v>未来形</v>
      </c>
    </row>
    <row r="84" spans="1:85" ht="13.5" customHeight="1">
      <c r="A84" s="8">
        <v>21</v>
      </c>
      <c r="B84" s="9" t="s">
        <v>1111</v>
      </c>
      <c r="C84" s="60" t="str">
        <f>VLOOKUP(A84,V$3:W$1027,2,FALSE)</f>
        <v>彼女は富士山に登ったことが1度あります。</v>
      </c>
      <c r="D84" s="61"/>
      <c r="E84" s="61"/>
      <c r="F84" s="61"/>
      <c r="G84" s="61"/>
      <c r="H84" s="61"/>
      <c r="I84" s="61"/>
      <c r="J84" s="61"/>
      <c r="K84" s="61"/>
      <c r="L84" s="61"/>
      <c r="M84" s="58" t="str">
        <f>VLOOKUP(A84,V$3:BR$1023,49,FALSE)*100+VLOOKUP(A84,V$3:BR$1023,5,FALSE)&amp;" "&amp;VLOOKUP(A84,V$3:CG$1000,64,FALSE)</f>
        <v>30306 現在完了</v>
      </c>
      <c r="N84" s="59"/>
      <c r="O84" s="59"/>
      <c r="P84" s="59"/>
      <c r="Q84" s="59"/>
      <c r="R84" s="35">
        <v>1</v>
      </c>
      <c r="S84" s="2" t="s">
        <v>1364</v>
      </c>
      <c r="T84" s="2"/>
      <c r="U84" s="1">
        <v>3</v>
      </c>
      <c r="V84" s="42">
        <f t="shared" si="25"/>
        <v>77</v>
      </c>
      <c r="W84" s="5" t="s">
        <v>838</v>
      </c>
      <c r="X84" s="7" t="s">
        <v>1366</v>
      </c>
      <c r="Y84" s="42">
        <f ca="1" t="shared" si="26"/>
        <v>0.8421832131643718</v>
      </c>
      <c r="Z84" s="42">
        <f t="shared" si="27"/>
        <v>8</v>
      </c>
      <c r="AA84" s="42" t="s">
        <v>104</v>
      </c>
      <c r="AB84" s="42" t="s">
        <v>817</v>
      </c>
      <c r="AC84" s="39" t="s">
        <v>1368</v>
      </c>
      <c r="AD84" s="39" t="s">
        <v>701</v>
      </c>
      <c r="AE84" s="39" t="s">
        <v>1369</v>
      </c>
      <c r="AF84" s="39" t="s">
        <v>681</v>
      </c>
      <c r="AG84" s="39" t="s">
        <v>688</v>
      </c>
      <c r="AH84" s="39" t="s">
        <v>703</v>
      </c>
      <c r="AI84" s="39" t="s">
        <v>1370</v>
      </c>
      <c r="AP84" s="39">
        <f ca="1" t="shared" si="28"/>
        <v>0.8570034673263995</v>
      </c>
      <c r="AQ84" s="39">
        <f ca="1" t="shared" si="29"/>
        <v>0.8423796125698555</v>
      </c>
      <c r="AR84" s="39">
        <f ca="1" t="shared" si="30"/>
        <v>0.22150204855082567</v>
      </c>
      <c r="AS84" s="39">
        <f ca="1" t="shared" si="31"/>
        <v>0.9830613660999212</v>
      </c>
      <c r="AT84" s="39">
        <f ca="1" t="shared" si="39"/>
        <v>0.5829458176589031</v>
      </c>
      <c r="AU84" s="39">
        <f ca="1" t="shared" si="41"/>
        <v>0.3222022280871091</v>
      </c>
      <c r="AV84" s="39">
        <f ca="1" t="shared" si="43"/>
        <v>0.5594090434982466</v>
      </c>
      <c r="AW84" s="39">
        <f aca="true" ca="1" t="shared" si="45" ref="AW84:AW89">IF(AI84=0,"",RAND())</f>
        <v>0.16754319627991077</v>
      </c>
      <c r="BD84" s="38">
        <f t="shared" si="33"/>
        <v>2</v>
      </c>
      <c r="BE84" s="38">
        <f t="shared" si="34"/>
        <v>3</v>
      </c>
      <c r="BF84" s="38">
        <f t="shared" si="35"/>
        <v>7</v>
      </c>
      <c r="BG84" s="38">
        <f t="shared" si="36"/>
        <v>1</v>
      </c>
      <c r="BH84" s="38">
        <f t="shared" si="40"/>
        <v>4</v>
      </c>
      <c r="BI84" s="38">
        <f t="shared" si="42"/>
        <v>6</v>
      </c>
      <c r="BJ84" s="38">
        <f t="shared" si="44"/>
        <v>5</v>
      </c>
      <c r="BK84" s="38">
        <f aca="true" t="shared" si="46" ref="BK84:BK89">RANK(AW84,$AP84:$BB84)</f>
        <v>8</v>
      </c>
      <c r="BR84" s="38">
        <v>82</v>
      </c>
      <c r="BS84" s="38" t="str">
        <f>HLOOKUP(BD84,$AB$2:$AN84,$BR84+1)</f>
        <v>bus</v>
      </c>
      <c r="BT84" s="38" t="str">
        <f>HLOOKUP(BE84,$AB$2:$AN84,$BR84+1)</f>
        <v>will</v>
      </c>
      <c r="BU84" s="38" t="str">
        <f>HLOOKUP(BF84,$AB$2:$AN84,$BR84+1)</f>
        <v>the</v>
      </c>
      <c r="BV84" s="38" t="str">
        <f>HLOOKUP(BG84,$AB$2:$AN84,$BR84+1)</f>
        <v>this</v>
      </c>
      <c r="BW84" s="38" t="str">
        <f>HLOOKUP(BH84,$AB$2:$AN84,$BR84+1)</f>
        <v>take</v>
      </c>
      <c r="BX84" s="38" t="str">
        <f>HLOOKUP(BI84,$AB$2:$AN84,$BR84+1)</f>
        <v>to</v>
      </c>
      <c r="BY84" s="38" t="str">
        <f>HLOOKUP(BJ84,$AB$2:$AN84,$BR84+1)</f>
        <v>you</v>
      </c>
      <c r="BZ84" s="38" t="str">
        <f>HLOOKUP(BK84,$AB$2:$AN84,$BR84+1)</f>
        <v>airport</v>
      </c>
      <c r="CA84" s="38"/>
      <c r="CB84" s="38"/>
      <c r="CC84" s="38"/>
      <c r="CD84" s="38"/>
      <c r="CE84" s="38"/>
      <c r="CG84" s="36" t="str">
        <f t="shared" si="38"/>
        <v>未来形</v>
      </c>
    </row>
    <row r="85" spans="1:85" ht="18.75" customHeight="1">
      <c r="A85" s="14"/>
      <c r="B85" s="14" t="s">
        <v>1112</v>
      </c>
      <c r="C85" s="14" t="str">
        <f>VLOOKUP($A84,$V$3:$CE$1023,BS$1,FALSE)</f>
        <v>she</v>
      </c>
      <c r="D85" s="14" t="s">
        <v>1110</v>
      </c>
      <c r="E85" s="14" t="str">
        <f>VLOOKUP($A84,$V$3:$CE$1023,BT$1,FALSE)</f>
        <v>once</v>
      </c>
      <c r="F85" s="14" t="s">
        <v>1110</v>
      </c>
      <c r="G85" s="14" t="str">
        <f>VLOOKUP($A84,$V$3:$CE$1023,BU$1,FALSE)</f>
        <v>has</v>
      </c>
      <c r="H85" s="14" t="s">
        <v>1110</v>
      </c>
      <c r="I85" s="14" t="str">
        <f>VLOOKUP($A84,$V$3:$CE$1023,BV$1,FALSE)</f>
        <v>climbed</v>
      </c>
      <c r="J85" s="14" t="str">
        <f>IF(VLOOKUP($A84,$V$3:$BR$1023,5,FALSE)=4,")","/")</f>
        <v>/</v>
      </c>
      <c r="K85" s="14" t="str">
        <f>IF(J85=")",VLOOKUP(A84,$V$3:$AA$1023,6,FALSE),VLOOKUP($A84,$V$3:$CE$1023,BW$1,FALSE))</f>
        <v>Mt</v>
      </c>
      <c r="L85" s="14" t="str">
        <f>IF(VLOOKUP($A84,$V$3:$BR$1023,5,FALSE)=5,")",IF(VLOOKUP($A84,$V$3:$BR$1023,5,FALSE)&gt;=6,"/",""))</f>
        <v>/</v>
      </c>
      <c r="M85" s="14" t="str">
        <f>IF(L85=")",VLOOKUP($A84,V$3:AA$1023,6,FALSE),IF(L85="","",VLOOKUP($A84,$V$3:$CE$1023,BX$1,FALSE)))</f>
        <v>Fuji</v>
      </c>
      <c r="N85" s="14" t="str">
        <f>IF(VLOOKUP($A84,$V$3:$BR$1023,5,FALSE)=6,")",IF(VLOOKUP($A84,$V$3:$BR$1023,5,FALSE)&gt;=7,"/",""))</f>
        <v>)</v>
      </c>
      <c r="O85" s="14" t="str">
        <f>IF(N85=")",VLOOKUP($A84,V$3:AA$1023,6,FALSE),IF(N85="","",VLOOKUP($A84,$V$3:$CE$1023,BY$1,FALSE)))</f>
        <v>.</v>
      </c>
      <c r="P85" s="14">
        <f>IF(VLOOKUP(A84,V$3:Z$1023,5,FALSE)=7,")",IF(VLOOKUP(A84,V$3:Z$1023,5,FALSE)&gt;7,"/",""))</f>
      </c>
      <c r="Q85" s="13">
        <f>IF(P85=")",VLOOKUP(A84,V$3:AA$1023,6,FALSE),"")</f>
      </c>
      <c r="R85" s="35">
        <v>1</v>
      </c>
      <c r="S85" s="2" t="s">
        <v>1364</v>
      </c>
      <c r="T85" s="2"/>
      <c r="U85" s="1">
        <v>3</v>
      </c>
      <c r="V85" s="42">
        <f t="shared" si="25"/>
        <v>301</v>
      </c>
      <c r="W85" s="5" t="s">
        <v>1365</v>
      </c>
      <c r="X85" s="7" t="s">
        <v>1367</v>
      </c>
      <c r="Y85" s="42">
        <f ca="1" t="shared" si="26"/>
        <v>0.2926634872957967</v>
      </c>
      <c r="Z85" s="42">
        <f t="shared" si="27"/>
        <v>10</v>
      </c>
      <c r="AA85" s="42" t="s">
        <v>104</v>
      </c>
      <c r="AB85" s="42" t="s">
        <v>681</v>
      </c>
      <c r="AC85" s="39" t="s">
        <v>701</v>
      </c>
      <c r="AD85" s="39" t="s">
        <v>805</v>
      </c>
      <c r="AE85" s="39" t="s">
        <v>688</v>
      </c>
      <c r="AF85" s="39" t="s">
        <v>1369</v>
      </c>
      <c r="AG85" s="39" t="s">
        <v>1371</v>
      </c>
      <c r="AH85" s="39" t="s">
        <v>876</v>
      </c>
      <c r="AI85" s="39" t="s">
        <v>1372</v>
      </c>
      <c r="AJ85" s="39" t="s">
        <v>1373</v>
      </c>
      <c r="AK85" s="39" t="s">
        <v>1374</v>
      </c>
      <c r="AP85" s="39">
        <f ca="1" t="shared" si="28"/>
        <v>0.46634074596553576</v>
      </c>
      <c r="AQ85" s="39">
        <f ca="1" t="shared" si="29"/>
        <v>0.14379312752673234</v>
      </c>
      <c r="AR85" s="39">
        <f ca="1" t="shared" si="30"/>
        <v>0.4036324400383602</v>
      </c>
      <c r="AS85" s="39">
        <f ca="1" t="shared" si="31"/>
        <v>0.7263267502032345</v>
      </c>
      <c r="AT85" s="39">
        <f ca="1" t="shared" si="39"/>
        <v>0.2855206167353783</v>
      </c>
      <c r="AU85" s="39">
        <f ca="1" t="shared" si="41"/>
        <v>0.3093039581504675</v>
      </c>
      <c r="AV85" s="39">
        <f ca="1" t="shared" si="43"/>
        <v>0.8854999957414873</v>
      </c>
      <c r="AW85" s="39">
        <f ca="1" t="shared" si="45"/>
        <v>0.7067851771467746</v>
      </c>
      <c r="AX85" s="39">
        <f aca="true" ca="1" t="shared" si="47" ref="AX85:AY87">IF(AJ85=0,"",RAND())</f>
        <v>0.5485517584731419</v>
      </c>
      <c r="AY85" s="39">
        <f ca="1" t="shared" si="47"/>
        <v>0.5381469647262014</v>
      </c>
      <c r="BD85" s="38">
        <f t="shared" si="33"/>
        <v>6</v>
      </c>
      <c r="BE85" s="38">
        <f t="shared" si="34"/>
        <v>10</v>
      </c>
      <c r="BF85" s="38">
        <f t="shared" si="35"/>
        <v>7</v>
      </c>
      <c r="BG85" s="38">
        <f t="shared" si="36"/>
        <v>2</v>
      </c>
      <c r="BH85" s="38">
        <f t="shared" si="40"/>
        <v>9</v>
      </c>
      <c r="BI85" s="38">
        <f t="shared" si="42"/>
        <v>8</v>
      </c>
      <c r="BJ85" s="38">
        <f t="shared" si="44"/>
        <v>1</v>
      </c>
      <c r="BK85" s="38">
        <f t="shared" si="46"/>
        <v>3</v>
      </c>
      <c r="BL85" s="38">
        <f aca="true" t="shared" si="48" ref="BL85:BM87">RANK(AX85,$AP85:$BB85)</f>
        <v>4</v>
      </c>
      <c r="BM85" s="38">
        <f t="shared" si="48"/>
        <v>5</v>
      </c>
      <c r="BR85" s="38">
        <v>83</v>
      </c>
      <c r="BS85" s="38" t="str">
        <f>HLOOKUP(BD85,$AB$2:$AN85,$BR85+1)</f>
        <v>care</v>
      </c>
      <c r="BT85" s="38" t="str">
        <f>HLOOKUP(BE85,$AB$2:$AN85,$BR85+1)</f>
        <v>dog</v>
      </c>
      <c r="BU85" s="38" t="str">
        <f>HLOOKUP(BF85,$AB$2:$AN85,$BR85+1)</f>
        <v>of</v>
      </c>
      <c r="BV85" s="38" t="str">
        <f>HLOOKUP(BG85,$AB$2:$AN85,$BR85+1)</f>
        <v>will</v>
      </c>
      <c r="BW85" s="38" t="str">
        <f>HLOOKUP(BH85,$AB$2:$AN85,$BR85+1)</f>
        <v>poor</v>
      </c>
      <c r="BX85" s="38" t="str">
        <f>HLOOKUP(BI85,$AB$2:$AN85,$BR85+1)</f>
        <v>the</v>
      </c>
      <c r="BY85" s="38" t="str">
        <f>HLOOKUP(BJ85,$AB$2:$AN85,$BR85+1)</f>
        <v>you</v>
      </c>
      <c r="BZ85" s="38" t="str">
        <f>HLOOKUP(BK85,$AB$2:$AN85,$BR85+1)</f>
        <v>have</v>
      </c>
      <c r="CA85" s="38" t="str">
        <f>HLOOKUP(BL85,$AB$2:$AN85,$BR85+1)</f>
        <v>to</v>
      </c>
      <c r="CB85" s="38" t="str">
        <f>HLOOKUP(BM85,$AB$2:$AN85,$BR85+1)</f>
        <v>take</v>
      </c>
      <c r="CC85" s="38"/>
      <c r="CD85" s="38"/>
      <c r="CE85" s="38"/>
      <c r="CG85" s="36" t="str">
        <f t="shared" si="38"/>
        <v>未来形</v>
      </c>
    </row>
    <row r="86" spans="1:85" ht="18.75" customHeight="1">
      <c r="A86" s="14"/>
      <c r="B86" s="14"/>
      <c r="C86" s="14">
        <f>IF(VLOOKUP($A84,$V$3:$Z$1023,5,FALSE)&gt;=8,VLOOKUP($A84,$V$3:$CE$1023,BZ$1,FALSE),"")</f>
      </c>
      <c r="D86" s="14">
        <f>IF(VLOOKUP($A84,$V$3:$BR$1023,5,FALSE)=8,")",IF(VLOOKUP($A84,$V$3:$BR$1023,5,FALSE)&gt;=9,"/",""))</f>
      </c>
      <c r="E86" s="14">
        <f>IF(VLOOKUP($A84,$V$3:$Z$1023,5,FALSE)&gt;=9,VLOOKUP($A84,$V$3:$CE$1023,CA$1,FALSE),IF(D86=")",VLOOKUP(A84,$V$3:$AA$1023,6,FALSE),""))</f>
      </c>
      <c r="F86" s="14">
        <f>IF(VLOOKUP($A84,$V$3:$BR$1023,5,FALSE)=9,")",IF(VLOOKUP($A84,$V$3:$BR$1023,5,FALSE)&gt;=10,"/",""))</f>
      </c>
      <c r="G86" s="14">
        <f>IF(VLOOKUP($A84,$V$3:$Z$1023,5,FALSE)&gt;=10,VLOOKUP($A84,$V$3:$CE$1023,CB$1,FALSE),IF(F86=")",VLOOKUP(A84,$V$3:$AA$1023,6,FALSE),""))</f>
      </c>
      <c r="H86" s="14">
        <f>IF(VLOOKUP($A84,$V$3:$BR$1023,5,FALSE)=10,")",IF(VLOOKUP($A84,$V$3:$BR$1023,5,FALSE)&gt;=11,"/",""))</f>
      </c>
      <c r="I86" s="14">
        <f>IF(VLOOKUP($A84,$V$3:$Z$1023,5,FALSE)&gt;=11,VLOOKUP($A84,$V$3:$CE$1023,CC$1,FALSE),IF(H86=")",VLOOKUP(A84,$V$3:$AA$1023,6,FALSE),""))</f>
      </c>
      <c r="J86" s="14">
        <f>IF(VLOOKUP($A84,$V$3:$BR$1023,5,FALSE)=11,")",IF(VLOOKUP($A84,$V$3:$BR$1023,5,FALSE)&gt;=12,"/",""))</f>
      </c>
      <c r="K86" s="14">
        <f>IF(VLOOKUP($A84,$V$3:$Z$1023,5,FALSE)&gt;=12,VLOOKUP($A84,$V$3:$CE$1023,CD$1,FALSE),IF(J86=")",VLOOKUP(A84,$V$3:$AA$1023,6,FALSE),""))</f>
      </c>
      <c r="L86" s="14">
        <f>IF(VLOOKUP($A84,$V$3:$BR$1023,5,FALSE)=12,")",IF(VLOOKUP($A84,$V$3:$BR$1023,5,FALSE)&gt;=13,"/",""))</f>
      </c>
      <c r="M86" s="14">
        <f>IF(VLOOKUP($A84,$V$3:$Z$1023,5,FALSE)&gt;=13,VLOOKUP($A84,$V$3:$CE$1023,CE$1,FALSE),IF(L86=")",VLOOKUP(A84,$V$3:$AA$1023,6,FALSE),""))</f>
      </c>
      <c r="N86" s="14">
        <f>IF(VLOOKUP($A84,$V$3:$BR$1023,5,FALSE)=13,")",IF(VLOOKUP($A84,$V$3:$BR$1023,5,FALSE)&gt;=14,"/",""))</f>
      </c>
      <c r="O86" s="14"/>
      <c r="P86" s="14"/>
      <c r="Q86" s="13">
        <f>IF(P86="","",VLOOKUP(A84,V$3:AA$1023,6,FALSE))</f>
      </c>
      <c r="R86" s="35">
        <v>1</v>
      </c>
      <c r="S86" s="2" t="s">
        <v>1364</v>
      </c>
      <c r="T86" s="2"/>
      <c r="U86" s="1">
        <v>3</v>
      </c>
      <c r="V86" s="42">
        <f t="shared" si="25"/>
        <v>230</v>
      </c>
      <c r="W86" s="5" t="s">
        <v>839</v>
      </c>
      <c r="X86" s="7" t="s">
        <v>180</v>
      </c>
      <c r="Y86" s="42">
        <f ca="1" t="shared" si="26"/>
        <v>0.459435732019591</v>
      </c>
      <c r="Z86" s="42">
        <f t="shared" si="27"/>
        <v>10</v>
      </c>
      <c r="AA86" s="42" t="s">
        <v>2014</v>
      </c>
      <c r="AB86" s="42" t="s">
        <v>701</v>
      </c>
      <c r="AC86" s="39" t="s">
        <v>181</v>
      </c>
      <c r="AD86" s="39" t="s">
        <v>182</v>
      </c>
      <c r="AE86" s="39" t="s">
        <v>882</v>
      </c>
      <c r="AF86" s="39" t="s">
        <v>564</v>
      </c>
      <c r="AG86" s="39" t="s">
        <v>183</v>
      </c>
      <c r="AH86" s="39" t="s">
        <v>184</v>
      </c>
      <c r="AI86" s="39" t="s">
        <v>185</v>
      </c>
      <c r="AJ86" s="39" t="s">
        <v>1334</v>
      </c>
      <c r="AK86" s="39" t="s">
        <v>572</v>
      </c>
      <c r="AP86" s="39">
        <f ca="1" t="shared" si="28"/>
        <v>0.7101258516492903</v>
      </c>
      <c r="AQ86" s="39">
        <f ca="1" t="shared" si="29"/>
        <v>0.3573160476802162</v>
      </c>
      <c r="AR86" s="39">
        <f ca="1" t="shared" si="30"/>
        <v>0.4122312674031694</v>
      </c>
      <c r="AS86" s="39">
        <f ca="1" t="shared" si="31"/>
        <v>0.6257508195552031</v>
      </c>
      <c r="AT86" s="39">
        <f ca="1" t="shared" si="39"/>
        <v>0.7346041665266685</v>
      </c>
      <c r="AU86" s="39">
        <f ca="1" t="shared" si="41"/>
        <v>0.7588464584112349</v>
      </c>
      <c r="AV86" s="39">
        <f ca="1" t="shared" si="43"/>
        <v>0.8423950567377658</v>
      </c>
      <c r="AW86" s="39">
        <f ca="1" t="shared" si="45"/>
        <v>0.3731792215981562</v>
      </c>
      <c r="AX86" s="39">
        <f ca="1" t="shared" si="47"/>
        <v>0.20446231549200733</v>
      </c>
      <c r="AY86" s="39">
        <f ca="1" t="shared" si="47"/>
        <v>0.23572744700398163</v>
      </c>
      <c r="BD86" s="38">
        <f t="shared" si="33"/>
        <v>4</v>
      </c>
      <c r="BE86" s="38">
        <f t="shared" si="34"/>
        <v>8</v>
      </c>
      <c r="BF86" s="38">
        <f t="shared" si="35"/>
        <v>6</v>
      </c>
      <c r="BG86" s="38">
        <f t="shared" si="36"/>
        <v>5</v>
      </c>
      <c r="BH86" s="38">
        <f t="shared" si="40"/>
        <v>3</v>
      </c>
      <c r="BI86" s="38">
        <f t="shared" si="42"/>
        <v>2</v>
      </c>
      <c r="BJ86" s="38">
        <f t="shared" si="44"/>
        <v>1</v>
      </c>
      <c r="BK86" s="38">
        <f t="shared" si="46"/>
        <v>7</v>
      </c>
      <c r="BL86" s="38">
        <f t="shared" si="48"/>
        <v>10</v>
      </c>
      <c r="BM86" s="38">
        <f t="shared" si="48"/>
        <v>9</v>
      </c>
      <c r="BR86" s="38">
        <v>84</v>
      </c>
      <c r="BS86" s="38" t="str">
        <f>HLOOKUP(BD86,$AB$2:$AN86,$BR86+1)</f>
        <v>on</v>
      </c>
      <c r="BT86" s="38" t="str">
        <f>HLOOKUP(BE86,$AB$2:$AN86,$BR86+1)</f>
        <v>home</v>
      </c>
      <c r="BU86" s="38" t="str">
        <f>HLOOKUP(BF86,$AB$2:$AN86,$BR86+1)</f>
        <v>on the</v>
      </c>
      <c r="BV86" s="38" t="str">
        <f>HLOOKUP(BG86,$AB$2:$AN86,$BR86+1)</f>
        <v>me</v>
      </c>
      <c r="BW86" s="38" t="str">
        <f>HLOOKUP(BH86,$AB$2:$AN86,$BR86+1)</f>
        <v>call</v>
      </c>
      <c r="BX86" s="38" t="str">
        <f>HLOOKUP(BI86,$AB$2:$AN86,$BR86+1)</f>
        <v>you </v>
      </c>
      <c r="BY86" s="38" t="str">
        <f>HLOOKUP(BJ86,$AB$2:$AN86,$BR86+1)</f>
        <v>will</v>
      </c>
      <c r="BZ86" s="38" t="str">
        <f>HLOOKUP(BK86,$AB$2:$AN86,$BR86+1)</f>
        <v>way</v>
      </c>
      <c r="CA86" s="38" t="str">
        <f>HLOOKUP(BL86,$AB$2:$AN86,$BR86+1)</f>
        <v>school</v>
      </c>
      <c r="CB86" s="38" t="str">
        <f>HLOOKUP(BM86,$AB$2:$AN86,$BR86+1)</f>
        <v>from</v>
      </c>
      <c r="CC86" s="38"/>
      <c r="CD86" s="38"/>
      <c r="CE86" s="38"/>
      <c r="CG86" s="36" t="str">
        <f t="shared" si="38"/>
        <v>未来形</v>
      </c>
    </row>
    <row r="87" spans="1:85" ht="18.75" customHeight="1">
      <c r="A87" s="14"/>
      <c r="B87" s="14"/>
      <c r="C87" s="14"/>
      <c r="D87" s="14"/>
      <c r="E87" s="14"/>
      <c r="F87" s="14"/>
      <c r="G87" s="14"/>
      <c r="H87" s="14"/>
      <c r="I87" s="14"/>
      <c r="J87" s="14"/>
      <c r="K87" s="14"/>
      <c r="L87" s="14"/>
      <c r="M87" s="14"/>
      <c r="N87" s="14"/>
      <c r="O87" s="14"/>
      <c r="P87" s="14"/>
      <c r="Q87" s="14"/>
      <c r="R87" s="35">
        <v>1</v>
      </c>
      <c r="S87" s="2" t="s">
        <v>1364</v>
      </c>
      <c r="T87" s="2"/>
      <c r="U87" s="1">
        <v>3</v>
      </c>
      <c r="V87" s="42">
        <f t="shared" si="25"/>
        <v>292</v>
      </c>
      <c r="W87" s="5" t="s">
        <v>840</v>
      </c>
      <c r="X87" s="7" t="s">
        <v>191</v>
      </c>
      <c r="Y87" s="42">
        <f ca="1" t="shared" si="26"/>
        <v>0.32965116440302467</v>
      </c>
      <c r="Z87" s="42">
        <f t="shared" si="27"/>
        <v>10</v>
      </c>
      <c r="AA87" s="42" t="s">
        <v>104</v>
      </c>
      <c r="AB87" s="42" t="s">
        <v>692</v>
      </c>
      <c r="AC87" s="39" t="s">
        <v>1454</v>
      </c>
      <c r="AD87" s="39" t="s">
        <v>1456</v>
      </c>
      <c r="AE87" s="39" t="s">
        <v>688</v>
      </c>
      <c r="AF87" s="39" t="s">
        <v>192</v>
      </c>
      <c r="AG87" s="39" t="s">
        <v>1386</v>
      </c>
      <c r="AH87" s="39" t="s">
        <v>781</v>
      </c>
      <c r="AI87" s="39" t="s">
        <v>193</v>
      </c>
      <c r="AJ87" s="39" t="s">
        <v>882</v>
      </c>
      <c r="AK87" s="57" t="s">
        <v>194</v>
      </c>
      <c r="AP87" s="39">
        <f ca="1" t="shared" si="28"/>
        <v>0.6631950499089525</v>
      </c>
      <c r="AQ87" s="39">
        <f ca="1" t="shared" si="29"/>
        <v>0.4499121558225543</v>
      </c>
      <c r="AR87" s="39">
        <f ca="1" t="shared" si="30"/>
        <v>0.7986093333056106</v>
      </c>
      <c r="AS87" s="39">
        <f ca="1" t="shared" si="31"/>
        <v>0.551619169947043</v>
      </c>
      <c r="AT87" s="39">
        <f ca="1" t="shared" si="39"/>
        <v>0.3535893944013999</v>
      </c>
      <c r="AU87" s="39">
        <f ca="1" t="shared" si="41"/>
        <v>0.8127694161485615</v>
      </c>
      <c r="AV87" s="39">
        <f ca="1" t="shared" si="43"/>
        <v>0.41976299502213</v>
      </c>
      <c r="AW87" s="39">
        <f ca="1" t="shared" si="45"/>
        <v>0.7037011123386527</v>
      </c>
      <c r="AX87" s="39">
        <f ca="1" t="shared" si="47"/>
        <v>0.25995127790850514</v>
      </c>
      <c r="AY87" s="39">
        <f ca="1" t="shared" si="47"/>
        <v>0.1928273394289859</v>
      </c>
      <c r="BD87" s="38">
        <f t="shared" si="33"/>
        <v>4</v>
      </c>
      <c r="BE87" s="38">
        <f t="shared" si="34"/>
        <v>6</v>
      </c>
      <c r="BF87" s="38">
        <f t="shared" si="35"/>
        <v>2</v>
      </c>
      <c r="BG87" s="38">
        <f t="shared" si="36"/>
        <v>5</v>
      </c>
      <c r="BH87" s="38">
        <f t="shared" si="40"/>
        <v>8</v>
      </c>
      <c r="BI87" s="38">
        <f t="shared" si="42"/>
        <v>1</v>
      </c>
      <c r="BJ87" s="38">
        <f t="shared" si="44"/>
        <v>7</v>
      </c>
      <c r="BK87" s="38">
        <f t="shared" si="46"/>
        <v>3</v>
      </c>
      <c r="BL87" s="38">
        <f t="shared" si="48"/>
        <v>9</v>
      </c>
      <c r="BM87" s="38">
        <f t="shared" si="48"/>
        <v>10</v>
      </c>
      <c r="BR87" s="38">
        <v>85</v>
      </c>
      <c r="BS87" s="38" t="str">
        <f>HLOOKUP(BD87,$AB$2:$AN87,$BR87+1)</f>
        <v>to</v>
      </c>
      <c r="BT87" s="38" t="str">
        <f>HLOOKUP(BE87,$AB$2:$AN87,$BR87+1)</f>
        <v>London</v>
      </c>
      <c r="BU87" s="38" t="str">
        <f>HLOOKUP(BF87,$AB$2:$AN87,$BR87+1)</f>
        <v>am</v>
      </c>
      <c r="BV87" s="38" t="str">
        <f>HLOOKUP(BG87,$AB$2:$AN87,$BR87+1)</f>
        <v>leave</v>
      </c>
      <c r="BW87" s="38" t="str">
        <f>HLOOKUP(BH87,$AB$2:$AN87,$BR87+1)</f>
        <v>Sydney</v>
      </c>
      <c r="BX87" s="38" t="str">
        <f>HLOOKUP(BI87,$AB$2:$AN87,$BR87+1)</f>
        <v>I</v>
      </c>
      <c r="BY87" s="38" t="str">
        <f>HLOOKUP(BJ87,$AB$2:$AN87,$BR87+1)</f>
        <v>for</v>
      </c>
      <c r="BZ87" s="38" t="str">
        <f>HLOOKUP(BK87,$AB$2:$AN87,$BR87+1)</f>
        <v>going</v>
      </c>
      <c r="CA87" s="38" t="str">
        <f>HLOOKUP(BL87,$AB$2:$AN87,$BR87+1)</f>
        <v>on</v>
      </c>
      <c r="CB87" s="38" t="str">
        <f>HLOOKUP(BM87,$AB$2:$AN87,$BR87+1)</f>
        <v>March 1</v>
      </c>
      <c r="CC87" s="38"/>
      <c r="CD87" s="38"/>
      <c r="CE87" s="38"/>
      <c r="CG87" s="36" t="str">
        <f t="shared" si="38"/>
        <v>未来形</v>
      </c>
    </row>
    <row r="88" spans="1:85" ht="13.5" customHeight="1">
      <c r="A88" s="8">
        <v>22</v>
      </c>
      <c r="B88" s="9" t="s">
        <v>1111</v>
      </c>
      <c r="C88" s="60" t="str">
        <f>VLOOKUP(A88,V$3:W$1027,2,FALSE)</f>
        <v>彼はどこに滞在する予定ですか。</v>
      </c>
      <c r="D88" s="61"/>
      <c r="E88" s="61"/>
      <c r="F88" s="61"/>
      <c r="G88" s="61"/>
      <c r="H88" s="61"/>
      <c r="I88" s="61"/>
      <c r="J88" s="61"/>
      <c r="K88" s="61"/>
      <c r="L88" s="61"/>
      <c r="M88" s="58" t="str">
        <f>VLOOKUP(A88,V$3:BR$1023,49,FALSE)*100+VLOOKUP(A88,V$3:BR$1023,5,FALSE)&amp;" "&amp;VLOOKUP(A88,V$3:CG$1000,64,FALSE)</f>
        <v>7206 未来形</v>
      </c>
      <c r="N88" s="59"/>
      <c r="O88" s="59"/>
      <c r="P88" s="59"/>
      <c r="Q88" s="59"/>
      <c r="R88" s="35">
        <v>1</v>
      </c>
      <c r="S88" s="2" t="s">
        <v>1364</v>
      </c>
      <c r="T88" s="2"/>
      <c r="U88" s="1">
        <v>3</v>
      </c>
      <c r="V88" s="42">
        <f t="shared" si="25"/>
        <v>130</v>
      </c>
      <c r="W88" s="5" t="s">
        <v>841</v>
      </c>
      <c r="X88" s="7" t="s">
        <v>195</v>
      </c>
      <c r="Y88" s="42">
        <f ca="1" t="shared" si="26"/>
        <v>0.715412602105242</v>
      </c>
      <c r="Z88" s="42">
        <f t="shared" si="27"/>
        <v>9</v>
      </c>
      <c r="AA88" s="42" t="s">
        <v>104</v>
      </c>
      <c r="AB88" s="42" t="s">
        <v>1402</v>
      </c>
      <c r="AC88" s="39" t="s">
        <v>859</v>
      </c>
      <c r="AD88" s="39" t="s">
        <v>1456</v>
      </c>
      <c r="AE88" s="39" t="s">
        <v>688</v>
      </c>
      <c r="AF88" s="39" t="s">
        <v>771</v>
      </c>
      <c r="AG88" s="39" t="s">
        <v>810</v>
      </c>
      <c r="AH88" s="39" t="s">
        <v>883</v>
      </c>
      <c r="AI88" s="39" t="s">
        <v>884</v>
      </c>
      <c r="AJ88" s="39" t="s">
        <v>196</v>
      </c>
      <c r="AP88" s="39">
        <f ca="1" t="shared" si="28"/>
        <v>0.7595911294917468</v>
      </c>
      <c r="AQ88" s="39">
        <f ca="1" t="shared" si="29"/>
        <v>0.15580973844518464</v>
      </c>
      <c r="AR88" s="39">
        <f ca="1" t="shared" si="30"/>
        <v>0.41876827015837237</v>
      </c>
      <c r="AS88" s="39">
        <f ca="1" t="shared" si="31"/>
        <v>0.35266757602377474</v>
      </c>
      <c r="AT88" s="39">
        <f ca="1" t="shared" si="39"/>
        <v>0.9345082253750334</v>
      </c>
      <c r="AU88" s="39">
        <f ca="1" t="shared" si="41"/>
        <v>0.01660840820320697</v>
      </c>
      <c r="AV88" s="39">
        <f ca="1" t="shared" si="43"/>
        <v>0.3225039636956543</v>
      </c>
      <c r="AW88" s="39">
        <f ca="1" t="shared" si="45"/>
        <v>0.5227544550210428</v>
      </c>
      <c r="AX88" s="39">
        <f ca="1">IF(AJ88=0,"",RAND())</f>
        <v>0.18282976166119536</v>
      </c>
      <c r="BD88" s="38">
        <f t="shared" si="33"/>
        <v>2</v>
      </c>
      <c r="BE88" s="38">
        <f t="shared" si="34"/>
        <v>8</v>
      </c>
      <c r="BF88" s="38">
        <f t="shared" si="35"/>
        <v>4</v>
      </c>
      <c r="BG88" s="38">
        <f t="shared" si="36"/>
        <v>5</v>
      </c>
      <c r="BH88" s="38">
        <f t="shared" si="40"/>
        <v>1</v>
      </c>
      <c r="BI88" s="38">
        <f t="shared" si="42"/>
        <v>9</v>
      </c>
      <c r="BJ88" s="38">
        <f t="shared" si="44"/>
        <v>6</v>
      </c>
      <c r="BK88" s="38">
        <f t="shared" si="46"/>
        <v>3</v>
      </c>
      <c r="BL88" s="38">
        <f>RANK(AX88,$AP88:$BB88)</f>
        <v>7</v>
      </c>
      <c r="BR88" s="38">
        <v>86</v>
      </c>
      <c r="BS88" s="38" t="str">
        <f>HLOOKUP(BD88,$AB$2:$AN88,$BR88+1)</f>
        <v>is</v>
      </c>
      <c r="BT88" s="38" t="str">
        <f>HLOOKUP(BE88,$AB$2:$AN88,$BR88+1)</f>
        <v>day</v>
      </c>
      <c r="BU88" s="38" t="str">
        <f>HLOOKUP(BF88,$AB$2:$AN88,$BR88+1)</f>
        <v>to</v>
      </c>
      <c r="BV88" s="38" t="str">
        <f>HLOOKUP(BG88,$AB$2:$AN88,$BR88+1)</f>
        <v>be</v>
      </c>
      <c r="BW88" s="38" t="str">
        <f>HLOOKUP(BH88,$AB$2:$AN88,$BR88+1)</f>
        <v>there</v>
      </c>
      <c r="BX88" s="38" t="str">
        <f>HLOOKUP(BI88,$AB$2:$AN88,$BR88+1)</f>
        <v>tomorrow</v>
      </c>
      <c r="BY88" s="38" t="str">
        <f>HLOOKUP(BJ88,$AB$2:$AN88,$BR88+1)</f>
        <v>another</v>
      </c>
      <c r="BZ88" s="38" t="str">
        <f>HLOOKUP(BK88,$AB$2:$AN88,$BR88+1)</f>
        <v>going</v>
      </c>
      <c r="CA88" s="38" t="str">
        <f>HLOOKUP(BL88,$AB$2:$AN88,$BR88+1)</f>
        <v>cold</v>
      </c>
      <c r="CB88" s="38"/>
      <c r="CC88" s="38"/>
      <c r="CD88" s="38"/>
      <c r="CE88" s="38"/>
      <c r="CG88" s="36" t="str">
        <f t="shared" si="38"/>
        <v>未来形</v>
      </c>
    </row>
    <row r="89" spans="1:85" ht="18.75" customHeight="1">
      <c r="A89" s="14"/>
      <c r="B89" s="14" t="s">
        <v>1112</v>
      </c>
      <c r="C89" s="14" t="str">
        <f>VLOOKUP($A88,$V$3:$CE$1023,BS$1,FALSE)</f>
        <v>where</v>
      </c>
      <c r="D89" s="14" t="s">
        <v>1110</v>
      </c>
      <c r="E89" s="14" t="str">
        <f>VLOOKUP($A88,$V$3:$CE$1023,BT$1,FALSE)</f>
        <v>going</v>
      </c>
      <c r="F89" s="14" t="s">
        <v>1110</v>
      </c>
      <c r="G89" s="14" t="str">
        <f>VLOOKUP($A88,$V$3:$CE$1023,BU$1,FALSE)</f>
        <v>is</v>
      </c>
      <c r="H89" s="14" t="s">
        <v>1110</v>
      </c>
      <c r="I89" s="14" t="str">
        <f>VLOOKUP($A88,$V$3:$CE$1023,BV$1,FALSE)</f>
        <v>to</v>
      </c>
      <c r="J89" s="14" t="str">
        <f>IF(VLOOKUP($A88,$V$3:$BR$1023,5,FALSE)=4,")","/")</f>
        <v>/</v>
      </c>
      <c r="K89" s="14" t="str">
        <f>IF(J89=")",VLOOKUP(A88,$V$3:$AA$1023,6,FALSE),VLOOKUP($A88,$V$3:$CE$1023,BW$1,FALSE))</f>
        <v>stay</v>
      </c>
      <c r="L89" s="14" t="str">
        <f>IF(VLOOKUP($A88,$V$3:$BR$1023,5,FALSE)=5,")",IF(VLOOKUP($A88,$V$3:$BR$1023,5,FALSE)&gt;=6,"/",""))</f>
        <v>/</v>
      </c>
      <c r="M89" s="14" t="str">
        <f>IF(L89=")",VLOOKUP($A88,V$3:AA$1023,6,FALSE),IF(L89="","",VLOOKUP($A88,$V$3:$CE$1023,BX$1,FALSE)))</f>
        <v>he</v>
      </c>
      <c r="N89" s="14" t="str">
        <f>IF(VLOOKUP($A88,$V$3:$BR$1023,5,FALSE)=6,")",IF(VLOOKUP($A88,$V$3:$BR$1023,5,FALSE)&gt;=7,"/",""))</f>
        <v>)</v>
      </c>
      <c r="O89" s="14" t="str">
        <f>IF(N89=")",VLOOKUP($A88,V$3:AA$1023,6,FALSE),IF(N89="","",VLOOKUP($A88,$V$3:$CE$1023,BY$1,FALSE)))</f>
        <v>?</v>
      </c>
      <c r="P89" s="14">
        <f>IF(VLOOKUP(A88,V$3:Z$1023,5,FALSE)=7,")",IF(VLOOKUP(A88,V$3:Z$1023,5,FALSE)&gt;7,"/",""))</f>
      </c>
      <c r="Q89" s="13">
        <f>IF(P89=")",VLOOKUP(A88,V$3:AA$1023,6,FALSE),"")</f>
      </c>
      <c r="R89" s="35">
        <v>1</v>
      </c>
      <c r="S89" s="55" t="s">
        <v>1364</v>
      </c>
      <c r="U89" s="40">
        <v>3</v>
      </c>
      <c r="V89" s="42">
        <f>IF(R89=1,RANK(Y99,Y$3:Y$998),"")</f>
        <v>276</v>
      </c>
      <c r="W89" s="53" t="s">
        <v>1916</v>
      </c>
      <c r="X89" s="41" t="s">
        <v>1915</v>
      </c>
      <c r="Y89" s="42">
        <f ca="1">IF(R89=0,"",RAND())</f>
        <v>0.2784922755821322</v>
      </c>
      <c r="Z89" s="42">
        <f>COUNTA(AB89:AN89)</f>
        <v>13</v>
      </c>
      <c r="AA89" s="42" t="s">
        <v>1089</v>
      </c>
      <c r="AB89" s="42" t="s">
        <v>1352</v>
      </c>
      <c r="AC89" s="39" t="s">
        <v>1456</v>
      </c>
      <c r="AD89" s="39" t="s">
        <v>688</v>
      </c>
      <c r="AE89" s="39" t="s">
        <v>1914</v>
      </c>
      <c r="AF89" s="39" t="s">
        <v>1913</v>
      </c>
      <c r="AG89" s="39" t="s">
        <v>876</v>
      </c>
      <c r="AH89" s="39" t="s">
        <v>1912</v>
      </c>
      <c r="AI89" s="39" t="s">
        <v>1467</v>
      </c>
      <c r="AJ89" s="39" t="s">
        <v>1911</v>
      </c>
      <c r="AK89" s="39" t="s">
        <v>781</v>
      </c>
      <c r="AL89" s="39" t="s">
        <v>703</v>
      </c>
      <c r="AM89" s="39" t="s">
        <v>1910</v>
      </c>
      <c r="AN89" s="39" t="s">
        <v>1909</v>
      </c>
      <c r="AP89" s="39">
        <f aca="true" ca="1" t="shared" si="49" ref="AP89:AV89">IF(AB89=0,"",RAND())</f>
        <v>0.9407364946989347</v>
      </c>
      <c r="AQ89" s="39">
        <f ca="1" t="shared" si="49"/>
        <v>0.18444143823790515</v>
      </c>
      <c r="AR89" s="39">
        <f ca="1" t="shared" si="49"/>
        <v>0.6106919344665089</v>
      </c>
      <c r="AS89" s="39">
        <f ca="1" t="shared" si="49"/>
        <v>0.8168153955842445</v>
      </c>
      <c r="AT89" s="39">
        <f ca="1" t="shared" si="49"/>
        <v>0.15532703286563976</v>
      </c>
      <c r="AU89" s="39">
        <f ca="1" t="shared" si="49"/>
        <v>0.6781167734480642</v>
      </c>
      <c r="AV89" s="39">
        <f ca="1" t="shared" si="49"/>
        <v>0.996159033438536</v>
      </c>
      <c r="AW89" s="39">
        <f ca="1" t="shared" si="45"/>
        <v>0.48919439986163216</v>
      </c>
      <c r="AX89" s="39">
        <f ca="1">IF(AJ89=0,"",RAND())</f>
        <v>0.5895280410894088</v>
      </c>
      <c r="AY89" s="39">
        <f ca="1">IF(AK89=0,"",RAND())</f>
        <v>0.966218539083985</v>
      </c>
      <c r="AZ89" s="39">
        <f ca="1">IF(AL89=0,"",RAND())</f>
        <v>0.443599343816965</v>
      </c>
      <c r="BA89" s="39">
        <f ca="1">IF(AM89=0,"",RAND())</f>
        <v>0.8004826264130189</v>
      </c>
      <c r="BB89" s="39">
        <f ca="1">IF(AN89=0,"",RAND())</f>
        <v>0.7512010022588846</v>
      </c>
      <c r="BD89" s="38">
        <f aca="true" t="shared" si="50" ref="BD89:BJ89">RANK(AP89,$AP89:$BB89)</f>
        <v>3</v>
      </c>
      <c r="BE89" s="38">
        <f t="shared" si="50"/>
        <v>12</v>
      </c>
      <c r="BF89" s="38">
        <f t="shared" si="50"/>
        <v>8</v>
      </c>
      <c r="BG89" s="38">
        <f t="shared" si="50"/>
        <v>4</v>
      </c>
      <c r="BH89" s="38">
        <f t="shared" si="50"/>
        <v>13</v>
      </c>
      <c r="BI89" s="38">
        <f t="shared" si="50"/>
        <v>7</v>
      </c>
      <c r="BJ89" s="38">
        <f t="shared" si="50"/>
        <v>1</v>
      </c>
      <c r="BK89" s="38">
        <f t="shared" si="46"/>
        <v>10</v>
      </c>
      <c r="BL89" s="38">
        <f>RANK(AX89,$AP89:$BB89)</f>
        <v>9</v>
      </c>
      <c r="BM89" s="38">
        <f>RANK(AY89,$AP89:$BB89)</f>
        <v>2</v>
      </c>
      <c r="BN89" s="38">
        <f>RANK(AZ89,$AP89:$BB89)</f>
        <v>11</v>
      </c>
      <c r="BO89" s="38">
        <f>RANK(BA89,$AP89:$BB89)</f>
        <v>5</v>
      </c>
      <c r="BP89" s="38">
        <f>RANK(BB89,$AP89:$BB89)</f>
        <v>6</v>
      </c>
      <c r="BR89" s="38">
        <v>87</v>
      </c>
      <c r="BS89" s="38" t="e">
        <f>HLOOKUP(BD89,$AB$349:$AN434,$BR89+1)</f>
        <v>#N/A</v>
      </c>
      <c r="BT89" s="38" t="e">
        <f>HLOOKUP(BE89,$AB$349:$AN434,$BR89+1)</f>
        <v>#N/A</v>
      </c>
      <c r="BU89" s="38" t="e">
        <f>HLOOKUP(BF89,$AB$349:$AN434,$BR89+1)</f>
        <v>#N/A</v>
      </c>
      <c r="BV89" s="38" t="e">
        <f>HLOOKUP(BG89,$AB$349:$AN434,$BR89+1)</f>
        <v>#N/A</v>
      </c>
      <c r="BW89" s="38" t="e">
        <f>HLOOKUP(BH89,$AB$349:$AN434,$BR89+1)</f>
        <v>#N/A</v>
      </c>
      <c r="BX89" s="38" t="e">
        <f>HLOOKUP(BI89,$AB$349:$AN434,$BR89+1)</f>
        <v>#N/A</v>
      </c>
      <c r="BY89" s="38" t="e">
        <f>HLOOKUP(BJ89,$AB$349:$AN434,$BR89+1)</f>
        <v>#N/A</v>
      </c>
      <c r="BZ89" s="38" t="e">
        <f>HLOOKUP(BK89,$AB$349:$AN434,$BR89+1)</f>
        <v>#N/A</v>
      </c>
      <c r="CA89" s="38" t="e">
        <f>HLOOKUP(BL89,$AB$349:$AN434,$BR89+1)</f>
        <v>#N/A</v>
      </c>
      <c r="CB89" s="38" t="e">
        <f>HLOOKUP(BM89,$AB$349:$AN434,$BR89+1)</f>
        <v>#N/A</v>
      </c>
      <c r="CC89" s="38" t="e">
        <f>HLOOKUP(BN89,$AB$349:$AN434,$BR89+1)</f>
        <v>#N/A</v>
      </c>
      <c r="CD89" s="38" t="e">
        <f>HLOOKUP(BO89,$AB$349:$AN434,$BR89+1)</f>
        <v>#N/A</v>
      </c>
      <c r="CE89" s="38" t="e">
        <f>HLOOKUP(BP89,$AB$349:$AN434,$BR89+1)</f>
        <v>#N/A</v>
      </c>
      <c r="CF89" s="38"/>
      <c r="CG89" s="36" t="str">
        <f>S89</f>
        <v>未来形</v>
      </c>
    </row>
    <row r="90" spans="1:85" ht="18.75" customHeight="1">
      <c r="A90" s="14"/>
      <c r="B90" s="14"/>
      <c r="C90" s="14">
        <f>IF(VLOOKUP($A88,$V$3:$Z$1023,5,FALSE)&gt;=8,VLOOKUP($A88,$V$3:$CE$1023,BZ$1,FALSE),"")</f>
      </c>
      <c r="D90" s="14">
        <f>IF(VLOOKUP($A88,$V$3:$BR$1023,5,FALSE)=8,")",IF(VLOOKUP($A88,$V$3:$BR$1023,5,FALSE)&gt;=9,"/",""))</f>
      </c>
      <c r="E90" s="14">
        <f>IF(VLOOKUP($A88,$V$3:$Z$1023,5,FALSE)&gt;=9,VLOOKUP($A88,$V$3:$CE$1023,CA$1,FALSE),IF(D90=")",VLOOKUP(A88,$V$3:$AA$1023,6,FALSE),""))</f>
      </c>
      <c r="F90" s="14">
        <f>IF(VLOOKUP($A88,$V$3:$BR$1023,5,FALSE)=9,")",IF(VLOOKUP($A88,$V$3:$BR$1023,5,FALSE)&gt;=10,"/",""))</f>
      </c>
      <c r="G90" s="14">
        <f>IF(VLOOKUP($A88,$V$3:$Z$1023,5,FALSE)&gt;=10,VLOOKUP($A88,$V$3:$CE$1023,CB$1,FALSE),IF(F90=")",VLOOKUP(A88,$V$3:$AA$1023,6,FALSE),""))</f>
      </c>
      <c r="H90" s="14">
        <f>IF(VLOOKUP($A88,$V$3:$BR$1023,5,FALSE)=10,")",IF(VLOOKUP($A88,$V$3:$BR$1023,5,FALSE)&gt;=11,"/",""))</f>
      </c>
      <c r="I90" s="14">
        <f>IF(VLOOKUP($A88,$V$3:$Z$1023,5,FALSE)&gt;=11,VLOOKUP($A88,$V$3:$CE$1023,CC$1,FALSE),IF(H90=")",VLOOKUP(A88,$V$3:$AA$1023,6,FALSE),""))</f>
      </c>
      <c r="J90" s="14">
        <f>IF(VLOOKUP($A88,$V$3:$BR$1023,5,FALSE)=11,")",IF(VLOOKUP($A88,$V$3:$BR$1023,5,FALSE)&gt;=12,"/",""))</f>
      </c>
      <c r="K90" s="14">
        <f>IF(VLOOKUP($A88,$V$3:$Z$1023,5,FALSE)&gt;=12,VLOOKUP($A88,$V$3:$CE$1023,CD$1,FALSE),IF(J90=")",VLOOKUP(A88,$V$3:$AA$1023,6,FALSE),""))</f>
      </c>
      <c r="L90" s="14">
        <f>IF(VLOOKUP($A88,$V$3:$BR$1023,5,FALSE)=12,")",IF(VLOOKUP($A88,$V$3:$BR$1023,5,FALSE)&gt;=13,"/",""))</f>
      </c>
      <c r="M90" s="14">
        <f>IF(VLOOKUP($A88,$V$3:$Z$1023,5,FALSE)&gt;=13,VLOOKUP($A88,$V$3:$CE$1023,CE$1,FALSE),IF(L90=")",VLOOKUP(A88,$V$3:$AA$1023,6,FALSE),""))</f>
      </c>
      <c r="N90" s="14">
        <f>IF(VLOOKUP($A88,$V$3:$BR$1023,5,FALSE)=13,")",IF(VLOOKUP($A88,$V$3:$BR$1023,5,FALSE)&gt;=14,"/",""))</f>
      </c>
      <c r="O90" s="14"/>
      <c r="P90" s="14"/>
      <c r="Q90" s="13">
        <f>IF(P90="","",VLOOKUP(A88,V$3:AA$1023,6,FALSE))</f>
      </c>
      <c r="R90" s="35">
        <v>1</v>
      </c>
      <c r="S90" s="2" t="s">
        <v>150</v>
      </c>
      <c r="T90" s="2"/>
      <c r="U90" s="40">
        <v>1</v>
      </c>
      <c r="V90" s="42">
        <f aca="true" t="shared" si="51" ref="V90:V114">IF(R90=1,RANK(Y90,Y$3:Y$998),"")</f>
        <v>304</v>
      </c>
      <c r="W90" s="43" t="s">
        <v>786</v>
      </c>
      <c r="X90" s="41" t="s">
        <v>1815</v>
      </c>
      <c r="Y90" s="42">
        <f ca="1" t="shared" si="26"/>
        <v>0.28396549212020994</v>
      </c>
      <c r="Z90" s="42">
        <f t="shared" si="27"/>
        <v>5</v>
      </c>
      <c r="AA90" s="42" t="s">
        <v>1812</v>
      </c>
      <c r="AB90" s="42" t="s">
        <v>151</v>
      </c>
      <c r="AC90" s="39" t="s">
        <v>2060</v>
      </c>
      <c r="AD90" s="39" t="s">
        <v>152</v>
      </c>
      <c r="AE90" s="39" t="s">
        <v>1885</v>
      </c>
      <c r="AF90" s="39" t="s">
        <v>153</v>
      </c>
      <c r="AP90" s="39">
        <f ca="1" t="shared" si="28"/>
        <v>0.010625639360009487</v>
      </c>
      <c r="AQ90" s="39">
        <f ca="1" t="shared" si="29"/>
        <v>0.5657311546531691</v>
      </c>
      <c r="AR90" s="39">
        <f ca="1" t="shared" si="30"/>
        <v>0.2569968487741603</v>
      </c>
      <c r="AS90" s="39">
        <f ca="1" t="shared" si="31"/>
        <v>0.5132674166214601</v>
      </c>
      <c r="AT90" s="39">
        <f ca="1" t="shared" si="39"/>
        <v>0.17737881102822173</v>
      </c>
      <c r="BC90" s="38">
        <f ca="1">IF(AO90=0,"",RAND())</f>
      </c>
      <c r="BD90" s="38">
        <f t="shared" si="33"/>
        <v>5</v>
      </c>
      <c r="BE90" s="38">
        <f t="shared" si="34"/>
        <v>1</v>
      </c>
      <c r="BF90" s="38">
        <f t="shared" si="35"/>
        <v>3</v>
      </c>
      <c r="BG90" s="38">
        <f t="shared" si="36"/>
        <v>2</v>
      </c>
      <c r="BH90" s="38">
        <f t="shared" si="40"/>
        <v>4</v>
      </c>
      <c r="BR90" s="38">
        <v>88</v>
      </c>
      <c r="BS90" s="38" t="str">
        <f>HLOOKUP(BD90,$AB$2:$AN90,$BR90+1)</f>
        <v>guitar</v>
      </c>
      <c r="BT90" s="38" t="str">
        <f>HLOOKUP(BE90,$AB$2:$AN90,$BR90+1)</f>
        <v>can</v>
      </c>
      <c r="BU90" s="38" t="str">
        <f>HLOOKUP(BF90,$AB$2:$AN90,$BR90+1)</f>
        <v>play</v>
      </c>
      <c r="BV90" s="38" t="str">
        <f>HLOOKUP(BG90,$AB$2:$AN90,$BR90+1)</f>
        <v>you</v>
      </c>
      <c r="BW90" s="38" t="str">
        <f>HLOOKUP(BH90,$AB$2:$AN90,$BR90+1)</f>
        <v>the</v>
      </c>
      <c r="BZ90" s="38"/>
      <c r="CA90" s="38"/>
      <c r="CB90" s="38"/>
      <c r="CC90" s="38"/>
      <c r="CD90" s="38"/>
      <c r="CE90" s="38"/>
      <c r="CG90" s="36" t="str">
        <f t="shared" si="38"/>
        <v>助動詞</v>
      </c>
    </row>
    <row r="91" spans="1:85" ht="18.75" customHeight="1">
      <c r="A91" s="14"/>
      <c r="B91" s="14"/>
      <c r="C91" s="14"/>
      <c r="D91" s="14"/>
      <c r="E91" s="14"/>
      <c r="F91" s="14"/>
      <c r="G91" s="14"/>
      <c r="H91" s="14"/>
      <c r="I91" s="14"/>
      <c r="J91" s="14"/>
      <c r="K91" s="14"/>
      <c r="L91" s="14"/>
      <c r="M91" s="14"/>
      <c r="N91" s="14"/>
      <c r="O91" s="14"/>
      <c r="P91" s="14"/>
      <c r="Q91" s="14"/>
      <c r="R91" s="35">
        <v>1</v>
      </c>
      <c r="S91" s="2" t="s">
        <v>150</v>
      </c>
      <c r="T91" s="2"/>
      <c r="U91" s="1">
        <v>2</v>
      </c>
      <c r="V91" s="42">
        <f t="shared" si="51"/>
        <v>417</v>
      </c>
      <c r="W91" s="43" t="s">
        <v>154</v>
      </c>
      <c r="X91" s="41" t="s">
        <v>155</v>
      </c>
      <c r="Y91" s="42">
        <f ca="1" t="shared" si="26"/>
        <v>0.03642511258181225</v>
      </c>
      <c r="Z91" s="42">
        <f t="shared" si="27"/>
        <v>5</v>
      </c>
      <c r="AA91" s="42" t="s">
        <v>1889</v>
      </c>
      <c r="AB91" s="42" t="s">
        <v>156</v>
      </c>
      <c r="AC91" s="39" t="s">
        <v>151</v>
      </c>
      <c r="AD91" s="39" t="s">
        <v>157</v>
      </c>
      <c r="AE91" s="39" t="s">
        <v>158</v>
      </c>
      <c r="AF91" s="39" t="s">
        <v>159</v>
      </c>
      <c r="AP91" s="39">
        <f ca="1" t="shared" si="28"/>
        <v>0.5184076911107569</v>
      </c>
      <c r="AQ91" s="39">
        <f ca="1" t="shared" si="29"/>
        <v>0.4932613987435879</v>
      </c>
      <c r="AR91" s="39">
        <f ca="1" t="shared" si="30"/>
        <v>0.5315240607765253</v>
      </c>
      <c r="AS91" s="39">
        <f ca="1" t="shared" si="31"/>
        <v>0.6070977579361685</v>
      </c>
      <c r="AT91" s="39">
        <f ca="1" t="shared" si="39"/>
        <v>0.3091278862545135</v>
      </c>
      <c r="BC91" s="38">
        <f ca="1">IF(AO91=0,"",RAND())</f>
      </c>
      <c r="BD91" s="38">
        <f t="shared" si="33"/>
        <v>3</v>
      </c>
      <c r="BE91" s="38">
        <f t="shared" si="34"/>
        <v>4</v>
      </c>
      <c r="BF91" s="38">
        <f t="shared" si="35"/>
        <v>2</v>
      </c>
      <c r="BG91" s="38">
        <f t="shared" si="36"/>
        <v>1</v>
      </c>
      <c r="BH91" s="38">
        <f t="shared" si="40"/>
        <v>5</v>
      </c>
      <c r="BR91" s="38">
        <v>89</v>
      </c>
      <c r="BS91" s="38" t="str">
        <f>HLOOKUP(BD91,$AB$2:$AN91,$BR91+1)</f>
        <v>speak</v>
      </c>
      <c r="BT91" s="38" t="str">
        <f>HLOOKUP(BE91,$AB$2:$AN91,$BR91+1)</f>
        <v>Japanese</v>
      </c>
      <c r="BU91" s="38" t="str">
        <f>HLOOKUP(BF91,$AB$2:$AN91,$BR91+1)</f>
        <v>can</v>
      </c>
      <c r="BV91" s="38" t="str">
        <f>HLOOKUP(BG91,$AB$2:$AN91,$BR91+1)</f>
        <v>Mary</v>
      </c>
      <c r="BW91" s="38" t="str">
        <f>HLOOKUP(BH91,$AB$2:$AN91,$BR91+1)</f>
        <v>well</v>
      </c>
      <c r="BZ91" s="38"/>
      <c r="CA91" s="38"/>
      <c r="CB91" s="38"/>
      <c r="CC91" s="38"/>
      <c r="CD91" s="38"/>
      <c r="CE91" s="38"/>
      <c r="CG91" s="36" t="str">
        <f t="shared" si="38"/>
        <v>助動詞</v>
      </c>
    </row>
    <row r="92" spans="1:85" ht="13.5" customHeight="1">
      <c r="A92" s="8">
        <v>23</v>
      </c>
      <c r="B92" s="9" t="s">
        <v>1111</v>
      </c>
      <c r="C92" s="60" t="str">
        <f>VLOOKUP(A92,V$3:W$1027,2,FALSE)</f>
        <v>メアリーはテニスがとても上手ですね。</v>
      </c>
      <c r="D92" s="61"/>
      <c r="E92" s="61"/>
      <c r="F92" s="61"/>
      <c r="G92" s="61"/>
      <c r="H92" s="61"/>
      <c r="I92" s="61"/>
      <c r="J92" s="61"/>
      <c r="K92" s="61"/>
      <c r="L92" s="61"/>
      <c r="M92" s="58" t="str">
        <f>VLOOKUP(A92,V$3:BR$1023,49,FALSE)*100+VLOOKUP(A92,V$3:BR$1023,5,FALSE)&amp;" "&amp;VLOOKUP(A92,V$3:CG$1000,64,FALSE)</f>
        <v>38508 付加疑問文</v>
      </c>
      <c r="N92" s="59"/>
      <c r="O92" s="59"/>
      <c r="P92" s="59"/>
      <c r="Q92" s="59"/>
      <c r="R92" s="35">
        <v>1</v>
      </c>
      <c r="S92" s="2" t="s">
        <v>150</v>
      </c>
      <c r="T92" s="2"/>
      <c r="U92" s="1">
        <v>2</v>
      </c>
      <c r="V92" s="42">
        <f t="shared" si="51"/>
        <v>34</v>
      </c>
      <c r="W92" s="43" t="s">
        <v>160</v>
      </c>
      <c r="X92" s="41" t="s">
        <v>1816</v>
      </c>
      <c r="Y92" s="42">
        <f ca="1" t="shared" si="26"/>
        <v>0.9423576659780755</v>
      </c>
      <c r="Z92" s="42">
        <f t="shared" si="27"/>
        <v>5</v>
      </c>
      <c r="AA92" s="42" t="s">
        <v>1810</v>
      </c>
      <c r="AB92" s="42" t="s">
        <v>2060</v>
      </c>
      <c r="AC92" s="39" t="s">
        <v>151</v>
      </c>
      <c r="AD92" s="39" t="s">
        <v>2091</v>
      </c>
      <c r="AE92" s="39" t="s">
        <v>2018</v>
      </c>
      <c r="AF92" s="39" t="s">
        <v>161</v>
      </c>
      <c r="AP92" s="39">
        <f ca="1" t="shared" si="28"/>
        <v>0.45766520665088173</v>
      </c>
      <c r="AQ92" s="39">
        <f ca="1" t="shared" si="29"/>
        <v>0.9413215183094552</v>
      </c>
      <c r="AR92" s="39">
        <f ca="1" t="shared" si="30"/>
        <v>0.929958317159592</v>
      </c>
      <c r="AS92" s="39">
        <f ca="1" t="shared" si="31"/>
        <v>0.4926429424912586</v>
      </c>
      <c r="AT92" s="39">
        <f ca="1" t="shared" si="39"/>
        <v>0.33195982435288496</v>
      </c>
      <c r="BC92" s="38">
        <f ca="1">IF(AO92=0,"",RAND())</f>
      </c>
      <c r="BD92" s="38">
        <f t="shared" si="33"/>
        <v>4</v>
      </c>
      <c r="BE92" s="38">
        <f t="shared" si="34"/>
        <v>1</v>
      </c>
      <c r="BF92" s="38">
        <f t="shared" si="35"/>
        <v>2</v>
      </c>
      <c r="BG92" s="38">
        <f t="shared" si="36"/>
        <v>3</v>
      </c>
      <c r="BH92" s="38">
        <f t="shared" si="40"/>
        <v>5</v>
      </c>
      <c r="BR92" s="38">
        <v>90</v>
      </c>
      <c r="BS92" s="38" t="str">
        <f>HLOOKUP(BD92,$AB$2:$AN92,$BR92+1)</f>
        <v>this</v>
      </c>
      <c r="BT92" s="38" t="str">
        <f>HLOOKUP(BE92,$AB$2:$AN92,$BR92+1)</f>
        <v>you</v>
      </c>
      <c r="BU92" s="38" t="str">
        <f>HLOOKUP(BF92,$AB$2:$AN92,$BR92+1)</f>
        <v>can</v>
      </c>
      <c r="BV92" s="38" t="str">
        <f>HLOOKUP(BG92,$AB$2:$AN92,$BR92+1)</f>
        <v>use</v>
      </c>
      <c r="BW92" s="38" t="str">
        <f>HLOOKUP(BH92,$AB$2:$AN92,$BR92+1)</f>
        <v>camera</v>
      </c>
      <c r="BZ92" s="38"/>
      <c r="CA92" s="38"/>
      <c r="CB92" s="38"/>
      <c r="CC92" s="38"/>
      <c r="CD92" s="38"/>
      <c r="CE92" s="38"/>
      <c r="CG92" s="36" t="str">
        <f t="shared" si="38"/>
        <v>助動詞</v>
      </c>
    </row>
    <row r="93" spans="1:85" ht="18.75" customHeight="1">
      <c r="A93" s="14"/>
      <c r="B93" s="14" t="s">
        <v>1112</v>
      </c>
      <c r="C93" s="14" t="str">
        <f>VLOOKUP($A92,$V$3:$CE$1023,BS$1,FALSE)</f>
        <v>well</v>
      </c>
      <c r="D93" s="14" t="s">
        <v>1110</v>
      </c>
      <c r="E93" s="14" t="str">
        <f>VLOOKUP($A92,$V$3:$CE$1023,BT$1,FALSE)</f>
        <v>she</v>
      </c>
      <c r="F93" s="14" t="s">
        <v>1110</v>
      </c>
      <c r="G93" s="14" t="str">
        <f>VLOOKUP($A92,$V$3:$CE$1023,BU$1,FALSE)</f>
        <v>plays</v>
      </c>
      <c r="H93" s="14" t="s">
        <v>1110</v>
      </c>
      <c r="I93" s="14" t="str">
        <f>VLOOKUP($A92,$V$3:$CE$1023,BV$1,FALSE)</f>
        <v>tennis</v>
      </c>
      <c r="J93" s="14" t="str">
        <f>IF(VLOOKUP($A92,$V$3:$BR$1023,5,FALSE)=4,")","/")</f>
        <v>/</v>
      </c>
      <c r="K93" s="14" t="str">
        <f>IF(J93=")",VLOOKUP(A92,$V$3:$AA$1023,6,FALSE),VLOOKUP($A92,$V$3:$CE$1023,BW$1,FALSE))</f>
        <v>doesn't</v>
      </c>
      <c r="L93" s="14" t="str">
        <f>IF(VLOOKUP($A92,$V$3:$BR$1023,5,FALSE)=5,")",IF(VLOOKUP($A92,$V$3:$BR$1023,5,FALSE)&gt;=6,"/",""))</f>
        <v>/</v>
      </c>
      <c r="M93" s="14" t="str">
        <f>IF(L93=")",VLOOKUP($A92,V$3:AA$1023,6,FALSE),IF(L93="","",VLOOKUP($A92,$V$3:$CE$1023,BX$1,FALSE)))</f>
        <v>,</v>
      </c>
      <c r="N93" s="14" t="str">
        <f>IF(VLOOKUP($A92,$V$3:$BR$1023,5,FALSE)=6,")",IF(VLOOKUP($A92,$V$3:$BR$1023,5,FALSE)&gt;=7,"/",""))</f>
        <v>/</v>
      </c>
      <c r="O93" s="14" t="str">
        <f>IF(N93=")",VLOOKUP($A92,V$3:AA$1023,6,FALSE),IF(N93="","",VLOOKUP($A92,$V$3:$CE$1023,BY$1,FALSE)))</f>
        <v>Mary</v>
      </c>
      <c r="P93" s="14" t="str">
        <f>IF(VLOOKUP(A92,V$3:Z$1023,5,FALSE)=7,")",IF(VLOOKUP(A92,V$3:Z$1023,5,FALSE)&gt;7,"/",""))</f>
        <v>/</v>
      </c>
      <c r="Q93" s="13">
        <f>IF(P93=")",VLOOKUP(A92,V$3:AA$1023,6,FALSE),"")</f>
      </c>
      <c r="R93" s="35">
        <v>1</v>
      </c>
      <c r="S93" s="2" t="s">
        <v>150</v>
      </c>
      <c r="T93" s="2"/>
      <c r="U93" s="1">
        <v>2</v>
      </c>
      <c r="V93" s="42">
        <f t="shared" si="51"/>
        <v>390</v>
      </c>
      <c r="W93" s="43" t="s">
        <v>162</v>
      </c>
      <c r="X93" s="41" t="s">
        <v>163</v>
      </c>
      <c r="Y93" s="42">
        <f ca="1" t="shared" si="26"/>
        <v>0.10596457067914145</v>
      </c>
      <c r="Z93" s="42">
        <f t="shared" si="27"/>
        <v>7</v>
      </c>
      <c r="AA93" s="42" t="s">
        <v>164</v>
      </c>
      <c r="AB93" s="42" t="s">
        <v>165</v>
      </c>
      <c r="AC93" s="39" t="s">
        <v>166</v>
      </c>
      <c r="AD93" s="39" t="s">
        <v>1904</v>
      </c>
      <c r="AE93" s="39" t="s">
        <v>167</v>
      </c>
      <c r="AF93" s="39" t="s">
        <v>159</v>
      </c>
      <c r="AG93" s="39" t="s">
        <v>2049</v>
      </c>
      <c r="AH93" s="39" t="s">
        <v>168</v>
      </c>
      <c r="AP93" s="39">
        <f ca="1" t="shared" si="28"/>
        <v>0.9610796293528026</v>
      </c>
      <c r="AQ93" s="39">
        <f ca="1" t="shared" si="29"/>
        <v>0.9743668738739002</v>
      </c>
      <c r="AR93" s="39">
        <f ca="1" t="shared" si="30"/>
        <v>0.4683953155738312</v>
      </c>
      <c r="AS93" s="39">
        <f ca="1" t="shared" si="31"/>
        <v>0.8012167551806693</v>
      </c>
      <c r="AT93" s="39">
        <f ca="1" t="shared" si="39"/>
        <v>0.3217212505960534</v>
      </c>
      <c r="AU93" s="39">
        <f ca="1">IF(AG93=0,"",RAND())</f>
        <v>0.8357291038403185</v>
      </c>
      <c r="AV93" s="39">
        <f ca="1">IF(AH93=0,"",RAND())</f>
        <v>0.9068558157680879</v>
      </c>
      <c r="BD93" s="38">
        <f t="shared" si="33"/>
        <v>2</v>
      </c>
      <c r="BE93" s="38">
        <f t="shared" si="34"/>
        <v>1</v>
      </c>
      <c r="BF93" s="38">
        <f t="shared" si="35"/>
        <v>6</v>
      </c>
      <c r="BG93" s="38">
        <f t="shared" si="36"/>
        <v>5</v>
      </c>
      <c r="BH93" s="38">
        <f t="shared" si="40"/>
        <v>7</v>
      </c>
      <c r="BI93" s="38">
        <f>RANK(AU93,$AP93:$BB93)</f>
        <v>4</v>
      </c>
      <c r="BJ93" s="38">
        <f>RANK(AV93,$AP93:$BB93)</f>
        <v>3</v>
      </c>
      <c r="BR93" s="38">
        <v>91</v>
      </c>
      <c r="BS93" s="38" t="str">
        <f>HLOOKUP(BD93,$AB$2:$AN93,$BR93+1)</f>
        <v>could</v>
      </c>
      <c r="BT93" s="38" t="str">
        <f>HLOOKUP(BE93,$AB$2:$AN93,$BR93+1)</f>
        <v>I</v>
      </c>
      <c r="BU93" s="38" t="str">
        <f>HLOOKUP(BF93,$AB$2:$AN93,$BR93+1)</f>
        <v>last</v>
      </c>
      <c r="BV93" s="38" t="str">
        <f>HLOOKUP(BG93,$AB$2:$AN93,$BR93+1)</f>
        <v>well</v>
      </c>
      <c r="BW93" s="38" t="str">
        <f>HLOOKUP(BH93,$AB$2:$AN93,$BR93+1)</f>
        <v>night</v>
      </c>
      <c r="BX93" s="38" t="str">
        <f>HLOOKUP(BI93,$AB$2:$AN93,$BR93+1)</f>
        <v>sleep</v>
      </c>
      <c r="BY93" s="38" t="str">
        <f>HLOOKUP(BJ93,$AB$2:$AN93,$BR93+1)</f>
        <v>not</v>
      </c>
      <c r="BZ93" s="38"/>
      <c r="CA93" s="38"/>
      <c r="CB93" s="38"/>
      <c r="CC93" s="38"/>
      <c r="CD93" s="38"/>
      <c r="CE93" s="38"/>
      <c r="CG93" s="36" t="str">
        <f t="shared" si="38"/>
        <v>助動詞</v>
      </c>
    </row>
    <row r="94" spans="1:85" ht="18.75" customHeight="1">
      <c r="A94" s="14"/>
      <c r="B94" s="14"/>
      <c r="C94" s="14" t="str">
        <f>IF(VLOOKUP($A92,$V$3:$Z$1023,5,FALSE)&gt;=8,VLOOKUP($A92,$V$3:$CE$1023,BZ$1,FALSE),"")</f>
        <v>very</v>
      </c>
      <c r="D94" s="14" t="str">
        <f>IF(VLOOKUP($A92,$V$3:$BR$1023,5,FALSE)=8,")",IF(VLOOKUP($A92,$V$3:$BR$1023,5,FALSE)&gt;=9,"/",""))</f>
        <v>)</v>
      </c>
      <c r="E94" s="14" t="str">
        <f>IF(VLOOKUP($A92,$V$3:$Z$1023,5,FALSE)&gt;=9,VLOOKUP($A92,$V$3:$CE$1023,CA$1,FALSE),IF(D94=")",VLOOKUP(A92,$V$3:$AA$1023,6,FALSE),""))</f>
        <v>?</v>
      </c>
      <c r="F94" s="14">
        <f>IF(VLOOKUP($A92,$V$3:$BR$1023,5,FALSE)=9,")",IF(VLOOKUP($A92,$V$3:$BR$1023,5,FALSE)&gt;=10,"/",""))</f>
      </c>
      <c r="G94" s="14">
        <f>IF(VLOOKUP($A92,$V$3:$Z$1023,5,FALSE)&gt;=10,VLOOKUP($A92,$V$3:$CE$1023,CB$1,FALSE),IF(F94=")",VLOOKUP(A92,$V$3:$AA$1023,6,FALSE),""))</f>
      </c>
      <c r="H94" s="14">
        <f>IF(VLOOKUP($A92,$V$3:$BR$1023,5,FALSE)=10,")",IF(VLOOKUP($A92,$V$3:$BR$1023,5,FALSE)&gt;=11,"/",""))</f>
      </c>
      <c r="I94" s="14">
        <f>IF(VLOOKUP($A92,$V$3:$Z$1023,5,FALSE)&gt;=11,VLOOKUP($A92,$V$3:$CE$1023,CC$1,FALSE),IF(H94=")",VLOOKUP(A92,$V$3:$AA$1023,6,FALSE),""))</f>
      </c>
      <c r="J94" s="14">
        <f>IF(VLOOKUP($A92,$V$3:$BR$1023,5,FALSE)=11,")",IF(VLOOKUP($A92,$V$3:$BR$1023,5,FALSE)&gt;=12,"/",""))</f>
      </c>
      <c r="K94" s="14">
        <f>IF(VLOOKUP($A92,$V$3:$Z$1023,5,FALSE)&gt;=12,VLOOKUP($A92,$V$3:$CE$1023,CD$1,FALSE),IF(J94=")",VLOOKUP(A92,$V$3:$AA$1023,6,FALSE),""))</f>
      </c>
      <c r="L94" s="14">
        <f>IF(VLOOKUP($A92,$V$3:$BR$1023,5,FALSE)=12,")",IF(VLOOKUP($A92,$V$3:$BR$1023,5,FALSE)&gt;=13,"/",""))</f>
      </c>
      <c r="M94" s="14">
        <f>IF(VLOOKUP($A92,$V$3:$Z$1023,5,FALSE)&gt;=13,VLOOKUP($A92,$V$3:$CE$1023,CE$1,FALSE),IF(L94=")",VLOOKUP(A92,$V$3:$AA$1023,6,FALSE),""))</f>
      </c>
      <c r="N94" s="14">
        <f>IF(VLOOKUP($A92,$V$3:$BR$1023,5,FALSE)=13,")",IF(VLOOKUP($A92,$V$3:$BR$1023,5,FALSE)&gt;=14,"/",""))</f>
      </c>
      <c r="O94" s="14"/>
      <c r="P94" s="14"/>
      <c r="Q94" s="13">
        <f>IF(P94="","",VLOOKUP(A92,V$3:AA$1023,6,FALSE))</f>
      </c>
      <c r="R94" s="35">
        <v>1</v>
      </c>
      <c r="S94" s="2" t="s">
        <v>150</v>
      </c>
      <c r="T94" s="2"/>
      <c r="U94" s="1">
        <v>2</v>
      </c>
      <c r="V94" s="42">
        <f t="shared" si="51"/>
        <v>60</v>
      </c>
      <c r="W94" s="43" t="s">
        <v>169</v>
      </c>
      <c r="X94" s="41" t="s">
        <v>170</v>
      </c>
      <c r="Y94" s="42">
        <f ca="1" t="shared" si="26"/>
        <v>0.8893756398481358</v>
      </c>
      <c r="Z94" s="42">
        <f t="shared" si="27"/>
        <v>6</v>
      </c>
      <c r="AA94" s="42" t="s">
        <v>2038</v>
      </c>
      <c r="AB94" s="42" t="s">
        <v>171</v>
      </c>
      <c r="AC94" s="39" t="s">
        <v>1881</v>
      </c>
      <c r="AD94" s="39" t="s">
        <v>172</v>
      </c>
      <c r="AE94" s="39" t="s">
        <v>2105</v>
      </c>
      <c r="AF94" s="39" t="s">
        <v>173</v>
      </c>
      <c r="AG94" s="39" t="s">
        <v>159</v>
      </c>
      <c r="AP94" s="39">
        <f ca="1" t="shared" si="28"/>
        <v>0.4258465505758444</v>
      </c>
      <c r="AQ94" s="39">
        <f ca="1" t="shared" si="29"/>
        <v>0.4503002053680296</v>
      </c>
      <c r="AR94" s="39">
        <f ca="1" t="shared" si="30"/>
        <v>0.6096439194188559</v>
      </c>
      <c r="AS94" s="39">
        <f ca="1" t="shared" si="31"/>
        <v>0.8073734364678318</v>
      </c>
      <c r="AT94" s="39">
        <f ca="1" t="shared" si="39"/>
        <v>0.5242596125835286</v>
      </c>
      <c r="AU94" s="39">
        <f ca="1">IF(AG94=0,"",RAND())</f>
        <v>0.9649821828343832</v>
      </c>
      <c r="BD94" s="38">
        <f t="shared" si="33"/>
        <v>6</v>
      </c>
      <c r="BE94" s="38">
        <f t="shared" si="34"/>
        <v>5</v>
      </c>
      <c r="BF94" s="38">
        <f t="shared" si="35"/>
        <v>3</v>
      </c>
      <c r="BG94" s="38">
        <f t="shared" si="36"/>
        <v>2</v>
      </c>
      <c r="BH94" s="38">
        <f t="shared" si="40"/>
        <v>4</v>
      </c>
      <c r="BI94" s="38">
        <f>RANK(AU94,$AP94:$BB94)</f>
        <v>1</v>
      </c>
      <c r="BR94" s="38">
        <v>92</v>
      </c>
      <c r="BS94" s="38" t="str">
        <f>HLOOKUP(BD94,$AB$2:$AN94,$BR94+1)</f>
        <v>well</v>
      </c>
      <c r="BT94" s="38" t="str">
        <f>HLOOKUP(BE94,$AB$2:$AN94,$BR94+1)</f>
        <v>swim</v>
      </c>
      <c r="BU94" s="38" t="str">
        <f>HLOOKUP(BF94,$AB$2:$AN94,$BR94+1)</f>
        <v>able</v>
      </c>
      <c r="BV94" s="38" t="str">
        <f>HLOOKUP(BG94,$AB$2:$AN94,$BR94+1)</f>
        <v>is</v>
      </c>
      <c r="BW94" s="38" t="str">
        <f>HLOOKUP(BH94,$AB$2:$AN94,$BR94+1)</f>
        <v>to</v>
      </c>
      <c r="BX94" s="38" t="str">
        <f>HLOOKUP(BI94,$AB$2:$AN94,$BR94+1)</f>
        <v>Tom</v>
      </c>
      <c r="BZ94" s="38"/>
      <c r="CA94" s="38"/>
      <c r="CB94" s="38"/>
      <c r="CC94" s="38"/>
      <c r="CD94" s="38"/>
      <c r="CE94" s="38"/>
      <c r="CG94" s="36" t="str">
        <f t="shared" si="38"/>
        <v>助動詞</v>
      </c>
    </row>
    <row r="95" spans="1:85" ht="18.75" customHeight="1">
      <c r="A95" s="14"/>
      <c r="B95" s="14"/>
      <c r="C95" s="14"/>
      <c r="D95" s="14"/>
      <c r="E95" s="14"/>
      <c r="F95" s="14"/>
      <c r="G95" s="14"/>
      <c r="H95" s="14"/>
      <c r="I95" s="14"/>
      <c r="J95" s="14"/>
      <c r="K95" s="14"/>
      <c r="L95" s="14"/>
      <c r="M95" s="14"/>
      <c r="N95" s="14"/>
      <c r="O95" s="14"/>
      <c r="P95" s="14"/>
      <c r="Q95" s="14"/>
      <c r="R95" s="35">
        <v>1</v>
      </c>
      <c r="S95" s="2" t="s">
        <v>150</v>
      </c>
      <c r="T95" s="2"/>
      <c r="U95" s="1">
        <v>2</v>
      </c>
      <c r="V95" s="42">
        <f t="shared" si="51"/>
        <v>110</v>
      </c>
      <c r="W95" s="43" t="s">
        <v>174</v>
      </c>
      <c r="X95" s="41" t="s">
        <v>175</v>
      </c>
      <c r="Y95" s="42">
        <f ca="1" t="shared" si="26"/>
        <v>0.7694859485420347</v>
      </c>
      <c r="Z95" s="42">
        <f t="shared" si="27"/>
        <v>6</v>
      </c>
      <c r="AA95" s="42" t="s">
        <v>176</v>
      </c>
      <c r="AB95" s="42" t="s">
        <v>2039</v>
      </c>
      <c r="AC95" s="39" t="s">
        <v>177</v>
      </c>
      <c r="AD95" s="39" t="s">
        <v>2075</v>
      </c>
      <c r="AE95" s="39" t="s">
        <v>2068</v>
      </c>
      <c r="AF95" s="39" t="s">
        <v>47</v>
      </c>
      <c r="AG95" s="39" t="s">
        <v>2025</v>
      </c>
      <c r="AP95" s="39">
        <f ca="1" t="shared" si="28"/>
        <v>0.2076016664313951</v>
      </c>
      <c r="AQ95" s="39">
        <f ca="1" t="shared" si="29"/>
        <v>0.06729302273131976</v>
      </c>
      <c r="AR95" s="39">
        <f ca="1" t="shared" si="30"/>
        <v>0.09610324429138889</v>
      </c>
      <c r="AS95" s="39">
        <f ca="1" t="shared" si="31"/>
        <v>0.17768010127954703</v>
      </c>
      <c r="AT95" s="39">
        <f ca="1" t="shared" si="39"/>
        <v>0.041289185730284506</v>
      </c>
      <c r="AU95" s="39">
        <f ca="1">IF(AG95=0,"",RAND())</f>
        <v>0.712420057124129</v>
      </c>
      <c r="BD95" s="38">
        <f t="shared" si="33"/>
        <v>2</v>
      </c>
      <c r="BE95" s="38">
        <f t="shared" si="34"/>
        <v>5</v>
      </c>
      <c r="BF95" s="38">
        <f t="shared" si="35"/>
        <v>4</v>
      </c>
      <c r="BG95" s="38">
        <f t="shared" si="36"/>
        <v>3</v>
      </c>
      <c r="BH95" s="38">
        <f t="shared" si="40"/>
        <v>6</v>
      </c>
      <c r="BI95" s="38">
        <f>RANK(AU95,$AP95:$BB95)</f>
        <v>1</v>
      </c>
      <c r="BR95" s="38">
        <v>93</v>
      </c>
      <c r="BS95" s="38" t="str">
        <f>HLOOKUP(BD95,$AB$2:$AN95,$BR95+1)</f>
        <v>must</v>
      </c>
      <c r="BT95" s="38" t="str">
        <f>HLOOKUP(BE95,$AB$2:$AN95,$BR95+1)</f>
        <v>English</v>
      </c>
      <c r="BU95" s="38" t="str">
        <f>HLOOKUP(BF95,$AB$2:$AN95,$BR95+1)</f>
        <v>an</v>
      </c>
      <c r="BV95" s="38" t="str">
        <f>HLOOKUP(BG95,$AB$2:$AN95,$BR95+1)</f>
        <v>be</v>
      </c>
      <c r="BW95" s="38" t="str">
        <f>HLOOKUP(BH95,$AB$2:$AN95,$BR95+1)</f>
        <v>teacher</v>
      </c>
      <c r="BX95" s="38" t="str">
        <f>HLOOKUP(BI95,$AB$2:$AN95,$BR95+1)</f>
        <v>she</v>
      </c>
      <c r="BZ95" s="38"/>
      <c r="CA95" s="38"/>
      <c r="CB95" s="38"/>
      <c r="CC95" s="38"/>
      <c r="CD95" s="38"/>
      <c r="CE95" s="38"/>
      <c r="CG95" s="36" t="str">
        <f t="shared" si="38"/>
        <v>助動詞</v>
      </c>
    </row>
    <row r="96" spans="1:85" ht="13.5" customHeight="1">
      <c r="A96" s="8">
        <v>24</v>
      </c>
      <c r="B96" s="9" t="s">
        <v>1111</v>
      </c>
      <c r="C96" s="60" t="str">
        <f>VLOOKUP(A96,V$3:W$1027,2,FALSE)</f>
        <v>キャシーによって何が歌われましたか。</v>
      </c>
      <c r="D96" s="61"/>
      <c r="E96" s="61"/>
      <c r="F96" s="61"/>
      <c r="G96" s="61"/>
      <c r="H96" s="61"/>
      <c r="I96" s="61"/>
      <c r="J96" s="61"/>
      <c r="K96" s="61"/>
      <c r="L96" s="61"/>
      <c r="M96" s="58" t="str">
        <f>VLOOKUP(A96,V$3:BR$1023,49,FALSE)*100+VLOOKUP(A96,V$3:BR$1023,5,FALSE)&amp;" "&amp;VLOOKUP(A96,V$3:CG$1000,64,FALSE)</f>
        <v>27705 受動態</v>
      </c>
      <c r="N96" s="59"/>
      <c r="O96" s="59"/>
      <c r="P96" s="59"/>
      <c r="Q96" s="59"/>
      <c r="R96" s="35">
        <v>1</v>
      </c>
      <c r="S96" s="2" t="s">
        <v>150</v>
      </c>
      <c r="T96" s="2"/>
      <c r="U96" s="1">
        <v>2</v>
      </c>
      <c r="V96" s="42">
        <f t="shared" si="51"/>
        <v>290</v>
      </c>
      <c r="W96" s="43" t="s">
        <v>178</v>
      </c>
      <c r="X96" s="41" t="s">
        <v>1817</v>
      </c>
      <c r="Y96" s="42">
        <f ca="1" t="shared" si="26"/>
        <v>0.3328276313224947</v>
      </c>
      <c r="Z96" s="42">
        <f t="shared" si="27"/>
        <v>5</v>
      </c>
      <c r="AA96" s="42" t="s">
        <v>1810</v>
      </c>
      <c r="AB96" s="42" t="s">
        <v>2060</v>
      </c>
      <c r="AC96" s="39" t="s">
        <v>177</v>
      </c>
      <c r="AD96" s="39" t="s">
        <v>1904</v>
      </c>
      <c r="AE96" s="39" t="s">
        <v>179</v>
      </c>
      <c r="AF96" s="39" t="s">
        <v>95</v>
      </c>
      <c r="AP96" s="39">
        <f ca="1" t="shared" si="28"/>
        <v>0.46791489056525193</v>
      </c>
      <c r="AQ96" s="39">
        <f ca="1" t="shared" si="29"/>
        <v>0.6034672413391906</v>
      </c>
      <c r="AR96" s="39">
        <f ca="1" t="shared" si="30"/>
        <v>0.8631041921909572</v>
      </c>
      <c r="AS96" s="39">
        <f ca="1" t="shared" si="31"/>
        <v>0.14074499418496744</v>
      </c>
      <c r="AT96" s="39">
        <f ca="1" t="shared" si="39"/>
        <v>0.7575985073910765</v>
      </c>
      <c r="BC96" s="38">
        <f ca="1">IF(AO96=0,"",RAND())</f>
      </c>
      <c r="BD96" s="38">
        <f t="shared" si="33"/>
        <v>4</v>
      </c>
      <c r="BE96" s="38">
        <f t="shared" si="34"/>
        <v>3</v>
      </c>
      <c r="BF96" s="38">
        <f t="shared" si="35"/>
        <v>1</v>
      </c>
      <c r="BG96" s="38">
        <f t="shared" si="36"/>
        <v>5</v>
      </c>
      <c r="BH96" s="38">
        <f t="shared" si="40"/>
        <v>2</v>
      </c>
      <c r="BR96" s="38">
        <v>94</v>
      </c>
      <c r="BS96" s="38" t="str">
        <f>HLOOKUP(BD96,$AB$2:$AN96,$BR96+1)</f>
        <v>run</v>
      </c>
      <c r="BT96" s="38" t="str">
        <f>HLOOKUP(BE96,$AB$2:$AN96,$BR96+1)</f>
        <v>not</v>
      </c>
      <c r="BU96" s="38" t="str">
        <f>HLOOKUP(BF96,$AB$2:$AN96,$BR96+1)</f>
        <v>you</v>
      </c>
      <c r="BV96" s="38" t="str">
        <f>HLOOKUP(BG96,$AB$2:$AN96,$BR96+1)</f>
        <v>here</v>
      </c>
      <c r="BW96" s="38" t="str">
        <f>HLOOKUP(BH96,$AB$2:$AN96,$BR96+1)</f>
        <v>must</v>
      </c>
      <c r="BZ96" s="38"/>
      <c r="CA96" s="38"/>
      <c r="CB96" s="38"/>
      <c r="CC96" s="38"/>
      <c r="CD96" s="38"/>
      <c r="CE96" s="38"/>
      <c r="CG96" s="36" t="str">
        <f t="shared" si="38"/>
        <v>助動詞</v>
      </c>
    </row>
    <row r="97" spans="1:85" ht="18.75" customHeight="1">
      <c r="A97" s="14"/>
      <c r="B97" s="14" t="s">
        <v>1112</v>
      </c>
      <c r="C97" s="14" t="str">
        <f>VLOOKUP($A96,$V$3:$CE$1023,BS$1,FALSE)</f>
        <v>what</v>
      </c>
      <c r="D97" s="14" t="s">
        <v>1110</v>
      </c>
      <c r="E97" s="14" t="str">
        <f>VLOOKUP($A96,$V$3:$CE$1023,BT$1,FALSE)</f>
        <v>Kathy</v>
      </c>
      <c r="F97" s="14" t="s">
        <v>1110</v>
      </c>
      <c r="G97" s="14" t="str">
        <f>VLOOKUP($A96,$V$3:$CE$1023,BU$1,FALSE)</f>
        <v>sung</v>
      </c>
      <c r="H97" s="14" t="s">
        <v>1110</v>
      </c>
      <c r="I97" s="14" t="str">
        <f>VLOOKUP($A96,$V$3:$CE$1023,BV$1,FALSE)</f>
        <v>by</v>
      </c>
      <c r="J97" s="14" t="str">
        <f>IF(VLOOKUP($A96,$V$3:$BR$1023,5,FALSE)=4,")","/")</f>
        <v>/</v>
      </c>
      <c r="K97" s="14" t="str">
        <f>IF(J97=")",VLOOKUP(A96,$V$3:$AA$1023,6,FALSE),VLOOKUP($A96,$V$3:$CE$1023,BW$1,FALSE))</f>
        <v>was</v>
      </c>
      <c r="L97" s="14" t="str">
        <f>IF(VLOOKUP($A96,$V$3:$BR$1023,5,FALSE)=5,")",IF(VLOOKUP($A96,$V$3:$BR$1023,5,FALSE)&gt;=6,"/",""))</f>
        <v>)</v>
      </c>
      <c r="M97" s="14" t="str">
        <f>IF(L97=")",VLOOKUP($A96,V$3:AA$1023,6,FALSE),IF(L97="","",VLOOKUP($A96,$V$3:$CE$1023,BX$1,FALSE)))</f>
        <v>?</v>
      </c>
      <c r="N97" s="14">
        <f>IF(VLOOKUP($A96,$V$3:$BR$1023,5,FALSE)=6,")",IF(VLOOKUP($A96,$V$3:$BR$1023,5,FALSE)&gt;=7,"/",""))</f>
      </c>
      <c r="O97" s="14">
        <f>IF(N97=")",VLOOKUP($A96,V$3:AA$1023,6,FALSE),IF(N97="","",VLOOKUP($A96,$V$3:$CE$1023,BY$1,FALSE)))</f>
      </c>
      <c r="P97" s="14">
        <f>IF(VLOOKUP(A96,V$3:Z$1023,5,FALSE)=7,")",IF(VLOOKUP(A96,V$3:Z$1023,5,FALSE)&gt;7,"/",""))</f>
      </c>
      <c r="Q97" s="13">
        <f>IF(P97=")",VLOOKUP(A96,V$3:AA$1023,6,FALSE),"")</f>
      </c>
      <c r="R97" s="35">
        <v>1</v>
      </c>
      <c r="S97" s="2" t="s">
        <v>150</v>
      </c>
      <c r="T97" s="2"/>
      <c r="U97" s="1">
        <v>2</v>
      </c>
      <c r="V97" s="42">
        <f t="shared" si="51"/>
        <v>48</v>
      </c>
      <c r="W97" s="43" t="s">
        <v>802</v>
      </c>
      <c r="X97" s="41" t="s">
        <v>803</v>
      </c>
      <c r="Y97" s="42">
        <f ca="1" t="shared" si="26"/>
        <v>0.9114942182205497</v>
      </c>
      <c r="Z97" s="42">
        <f t="shared" si="27"/>
        <v>7</v>
      </c>
      <c r="AA97" s="42" t="s">
        <v>1810</v>
      </c>
      <c r="AB97" s="42" t="s">
        <v>2060</v>
      </c>
      <c r="AC97" s="39" t="s">
        <v>804</v>
      </c>
      <c r="AD97" s="39" t="s">
        <v>1904</v>
      </c>
      <c r="AE97" s="39" t="s">
        <v>805</v>
      </c>
      <c r="AF97" s="39" t="s">
        <v>688</v>
      </c>
      <c r="AG97" s="39" t="s">
        <v>806</v>
      </c>
      <c r="AH97" s="39" t="s">
        <v>807</v>
      </c>
      <c r="AP97" s="39">
        <f ca="1" t="shared" si="28"/>
        <v>0.3420159638903453</v>
      </c>
      <c r="AQ97" s="39">
        <f ca="1" t="shared" si="29"/>
        <v>0.15010836708095465</v>
      </c>
      <c r="AR97" s="39">
        <f ca="1" t="shared" si="30"/>
        <v>0.42560010205563925</v>
      </c>
      <c r="AS97" s="39">
        <f ca="1" t="shared" si="31"/>
        <v>0.7816037764956614</v>
      </c>
      <c r="AT97" s="39">
        <f ca="1" t="shared" si="39"/>
        <v>0.029929288433085066</v>
      </c>
      <c r="AU97" s="39">
        <f ca="1">IF(AG97=0,"",RAND())</f>
        <v>0.1468687013284346</v>
      </c>
      <c r="AV97" s="39">
        <f ca="1">IF(AH97=0,"",RAND())</f>
        <v>0.6088427465562385</v>
      </c>
      <c r="BC97" s="38">
        <f ca="1">IF(AO97=0,"",RAND())</f>
      </c>
      <c r="BD97" s="38">
        <f t="shared" si="33"/>
        <v>4</v>
      </c>
      <c r="BE97" s="38">
        <f t="shared" si="34"/>
        <v>5</v>
      </c>
      <c r="BF97" s="38">
        <f t="shared" si="35"/>
        <v>3</v>
      </c>
      <c r="BG97" s="38">
        <f t="shared" si="36"/>
        <v>1</v>
      </c>
      <c r="BH97" s="38">
        <f t="shared" si="40"/>
        <v>7</v>
      </c>
      <c r="BI97" s="38">
        <f>RANK(AU97,$AP97:$BB97)</f>
        <v>6</v>
      </c>
      <c r="BJ97" s="38">
        <f>RANK(AV97,$AP97:$BB97)</f>
        <v>2</v>
      </c>
      <c r="BR97" s="38">
        <v>95</v>
      </c>
      <c r="BS97" s="38" t="str">
        <f>HLOOKUP(BD97,$AB$2:$AN97,$BR97+1)</f>
        <v>have</v>
      </c>
      <c r="BT97" s="38" t="str">
        <f>HLOOKUP(BE97,$AB$2:$AN97,$BR97+1)</f>
        <v>to</v>
      </c>
      <c r="BU97" s="38" t="str">
        <f>HLOOKUP(BF97,$AB$2:$AN97,$BR97+1)</f>
        <v>not</v>
      </c>
      <c r="BV97" s="38" t="str">
        <f>HLOOKUP(BG97,$AB$2:$AN97,$BR97+1)</f>
        <v>you</v>
      </c>
      <c r="BW97" s="38" t="str">
        <f>HLOOKUP(BH97,$AB$2:$AN97,$BR97+1)</f>
        <v>here</v>
      </c>
      <c r="BX97" s="38" t="str">
        <f>HLOOKUP(BI97,$AB$2:$AN97,$BR97+1)</f>
        <v>come</v>
      </c>
      <c r="BY97" s="38" t="str">
        <f>HLOOKUP(BJ97,$AB$2:$AN97,$BR97+1)</f>
        <v>do</v>
      </c>
      <c r="BZ97" s="38"/>
      <c r="CA97" s="38"/>
      <c r="CB97" s="38"/>
      <c r="CC97" s="38"/>
      <c r="CD97" s="38"/>
      <c r="CE97" s="38"/>
      <c r="CG97" s="36" t="str">
        <f t="shared" si="38"/>
        <v>助動詞</v>
      </c>
    </row>
    <row r="98" spans="1:85" ht="18.75" customHeight="1">
      <c r="A98" s="14"/>
      <c r="B98" s="14"/>
      <c r="C98" s="14">
        <f>IF(VLOOKUP($A96,$V$3:$Z$1023,5,FALSE)&gt;=8,VLOOKUP($A96,$V$3:$CE$1023,BZ$1,FALSE),"")</f>
      </c>
      <c r="D98" s="14">
        <f>IF(VLOOKUP($A96,$V$3:$BR$1023,5,FALSE)=8,")",IF(VLOOKUP($A96,$V$3:$BR$1023,5,FALSE)&gt;=9,"/",""))</f>
      </c>
      <c r="E98" s="14">
        <f>IF(VLOOKUP($A96,$V$3:$Z$1023,5,FALSE)&gt;=9,VLOOKUP($A96,$V$3:$CE$1023,CA$1,FALSE),IF(D98=")",VLOOKUP(A96,$V$3:$AA$1023,6,FALSE),""))</f>
      </c>
      <c r="F98" s="14">
        <f>IF(VLOOKUP($A96,$V$3:$BR$1023,5,FALSE)=9,")",IF(VLOOKUP($A96,$V$3:$BR$1023,5,FALSE)&gt;=10,"/",""))</f>
      </c>
      <c r="G98" s="14">
        <f>IF(VLOOKUP($A96,$V$3:$Z$1023,5,FALSE)&gt;=10,VLOOKUP($A96,$V$3:$CE$1023,CB$1,FALSE),IF(F98=")",VLOOKUP(A96,$V$3:$AA$1023,6,FALSE),""))</f>
      </c>
      <c r="H98" s="14">
        <f>IF(VLOOKUP($A96,$V$3:$BR$1023,5,FALSE)=10,")",IF(VLOOKUP($A96,$V$3:$BR$1023,5,FALSE)&gt;=11,"/",""))</f>
      </c>
      <c r="I98" s="14">
        <f>IF(VLOOKUP($A96,$V$3:$Z$1023,5,FALSE)&gt;=11,VLOOKUP($A96,$V$3:$CE$1023,CC$1,FALSE),IF(H98=")",VLOOKUP(A96,$V$3:$AA$1023,6,FALSE),""))</f>
      </c>
      <c r="J98" s="14">
        <f>IF(VLOOKUP($A96,$V$3:$BR$1023,5,FALSE)=11,")",IF(VLOOKUP($A96,$V$3:$BR$1023,5,FALSE)&gt;=12,"/",""))</f>
      </c>
      <c r="K98" s="14">
        <f>IF(VLOOKUP($A96,$V$3:$Z$1023,5,FALSE)&gt;=12,VLOOKUP($A96,$V$3:$CE$1023,CD$1,FALSE),IF(J98=")",VLOOKUP(A96,$V$3:$AA$1023,6,FALSE),""))</f>
      </c>
      <c r="L98" s="14">
        <f>IF(VLOOKUP($A96,$V$3:$BR$1023,5,FALSE)=12,")",IF(VLOOKUP($A96,$V$3:$BR$1023,5,FALSE)&gt;=13,"/",""))</f>
      </c>
      <c r="M98" s="14">
        <f>IF(VLOOKUP($A96,$V$3:$Z$1023,5,FALSE)&gt;=13,VLOOKUP($A96,$V$3:$CE$1023,CE$1,FALSE),IF(L98=")",VLOOKUP(A96,$V$3:$AA$1023,6,FALSE),""))</f>
      </c>
      <c r="N98" s="14">
        <f>IF(VLOOKUP($A96,$V$3:$BR$1023,5,FALSE)=13,")",IF(VLOOKUP($A96,$V$3:$BR$1023,5,FALSE)&gt;=14,"/",""))</f>
      </c>
      <c r="O98" s="14"/>
      <c r="P98" s="14"/>
      <c r="Q98" s="13">
        <f>IF(P98="","",VLOOKUP(A96,V$3:AA$1023,6,FALSE))</f>
      </c>
      <c r="R98" s="35">
        <v>1</v>
      </c>
      <c r="S98" s="2" t="s">
        <v>150</v>
      </c>
      <c r="T98" s="2"/>
      <c r="U98" s="1">
        <v>2</v>
      </c>
      <c r="V98" s="42">
        <f t="shared" si="51"/>
        <v>4</v>
      </c>
      <c r="W98" s="43" t="s">
        <v>206</v>
      </c>
      <c r="X98" s="41" t="s">
        <v>1818</v>
      </c>
      <c r="Y98" s="42">
        <f ca="1" t="shared" si="26"/>
        <v>0.9960441440181791</v>
      </c>
      <c r="Z98" s="42">
        <f t="shared" si="27"/>
        <v>6</v>
      </c>
      <c r="AA98" s="42" t="s">
        <v>2038</v>
      </c>
      <c r="AB98" s="42" t="s">
        <v>2053</v>
      </c>
      <c r="AC98" s="39" t="s">
        <v>207</v>
      </c>
      <c r="AD98" s="39" t="s">
        <v>2105</v>
      </c>
      <c r="AE98" s="39" t="s">
        <v>208</v>
      </c>
      <c r="AF98" s="39" t="s">
        <v>209</v>
      </c>
      <c r="AG98" s="39" t="s">
        <v>37</v>
      </c>
      <c r="AP98" s="39">
        <f ca="1" t="shared" si="28"/>
        <v>0.50710623434939</v>
      </c>
      <c r="AQ98" s="39">
        <f ca="1" t="shared" si="29"/>
        <v>0.5016545453587034</v>
      </c>
      <c r="AR98" s="39">
        <f ca="1" t="shared" si="30"/>
        <v>0.9606169678256204</v>
      </c>
      <c r="AS98" s="39">
        <f ca="1" t="shared" si="31"/>
        <v>0.8925054250314988</v>
      </c>
      <c r="AT98" s="39">
        <f ca="1" t="shared" si="39"/>
        <v>0.43056801541843104</v>
      </c>
      <c r="AU98" s="39">
        <f ca="1">IF(AG98=0,"",RAND())</f>
        <v>0.819806424411226</v>
      </c>
      <c r="BD98" s="38">
        <f t="shared" si="33"/>
        <v>4</v>
      </c>
      <c r="BE98" s="38">
        <f t="shared" si="34"/>
        <v>5</v>
      </c>
      <c r="BF98" s="38">
        <f t="shared" si="35"/>
        <v>1</v>
      </c>
      <c r="BG98" s="38">
        <f t="shared" si="36"/>
        <v>2</v>
      </c>
      <c r="BH98" s="38">
        <f t="shared" si="40"/>
        <v>6</v>
      </c>
      <c r="BI98" s="38">
        <f>RANK(AU98,$AP98:$BB98)</f>
        <v>3</v>
      </c>
      <c r="BR98" s="38">
        <v>96</v>
      </c>
      <c r="BS98" s="38" t="str">
        <f>HLOOKUP(BD98,$AB$2:$AN98,$BR98+1)</f>
        <v>get</v>
      </c>
      <c r="BT98" s="38" t="str">
        <f>HLOOKUP(BE98,$AB$2:$AN98,$BR98+1)</f>
        <v>up</v>
      </c>
      <c r="BU98" s="38" t="str">
        <f>HLOOKUP(BF98,$AB$2:$AN98,$BR98+1)</f>
        <v>he</v>
      </c>
      <c r="BV98" s="38" t="str">
        <f>HLOOKUP(BG98,$AB$2:$AN98,$BR98+1)</f>
        <v>has</v>
      </c>
      <c r="BW98" s="38" t="str">
        <f>HLOOKUP(BH98,$AB$2:$AN98,$BR98+1)</f>
        <v>early</v>
      </c>
      <c r="BX98" s="38" t="str">
        <f>HLOOKUP(BI98,$AB$2:$AN98,$BR98+1)</f>
        <v>to</v>
      </c>
      <c r="BZ98" s="38"/>
      <c r="CA98" s="38"/>
      <c r="CB98" s="38"/>
      <c r="CC98" s="38"/>
      <c r="CD98" s="38"/>
      <c r="CE98" s="38"/>
      <c r="CG98" s="36" t="str">
        <f t="shared" si="38"/>
        <v>助動詞</v>
      </c>
    </row>
    <row r="99" spans="1:85" ht="18.75" customHeight="1">
      <c r="A99" s="14"/>
      <c r="B99" s="14"/>
      <c r="C99" s="14"/>
      <c r="D99" s="14"/>
      <c r="E99" s="14"/>
      <c r="F99" s="14"/>
      <c r="G99" s="14"/>
      <c r="H99" s="14"/>
      <c r="I99" s="14"/>
      <c r="J99" s="14"/>
      <c r="K99" s="14"/>
      <c r="L99" s="14"/>
      <c r="M99" s="14"/>
      <c r="N99" s="14"/>
      <c r="O99" s="14"/>
      <c r="P99" s="14"/>
      <c r="Q99" s="14"/>
      <c r="R99" s="35">
        <v>1</v>
      </c>
      <c r="S99" s="2" t="s">
        <v>150</v>
      </c>
      <c r="T99" s="2"/>
      <c r="U99" s="1">
        <v>2</v>
      </c>
      <c r="V99" s="42">
        <f t="shared" si="51"/>
        <v>276</v>
      </c>
      <c r="W99" s="43" t="s">
        <v>210</v>
      </c>
      <c r="X99" s="41" t="s">
        <v>1819</v>
      </c>
      <c r="Y99" s="42">
        <f ca="1" t="shared" si="26"/>
        <v>0.3608654025368381</v>
      </c>
      <c r="Z99" s="42">
        <f t="shared" si="27"/>
        <v>6</v>
      </c>
      <c r="AA99" s="42" t="s">
        <v>2038</v>
      </c>
      <c r="AB99" s="42" t="s">
        <v>35</v>
      </c>
      <c r="AC99" s="39" t="s">
        <v>211</v>
      </c>
      <c r="AD99" s="39" t="s">
        <v>2105</v>
      </c>
      <c r="AE99" s="39" t="s">
        <v>208</v>
      </c>
      <c r="AF99" s="39" t="s">
        <v>209</v>
      </c>
      <c r="AG99" s="39" t="s">
        <v>37</v>
      </c>
      <c r="AP99" s="39">
        <f ca="1" t="shared" si="28"/>
        <v>0.15657559294924472</v>
      </c>
      <c r="AQ99" s="39">
        <f ca="1" t="shared" si="29"/>
        <v>0.9402253545324348</v>
      </c>
      <c r="AR99" s="39">
        <f ca="1" t="shared" si="30"/>
        <v>0.16453386304248152</v>
      </c>
      <c r="AS99" s="39">
        <f ca="1" t="shared" si="31"/>
        <v>0.2174875520408257</v>
      </c>
      <c r="AT99" s="39">
        <f ca="1" t="shared" si="39"/>
        <v>0.09839594021101505</v>
      </c>
      <c r="AU99" s="39">
        <f ca="1">IF(AG99=0,"",RAND())</f>
        <v>0.5578558123788437</v>
      </c>
      <c r="BD99" s="38">
        <f t="shared" si="33"/>
        <v>5</v>
      </c>
      <c r="BE99" s="38">
        <f t="shared" si="34"/>
        <v>1</v>
      </c>
      <c r="BF99" s="38">
        <f t="shared" si="35"/>
        <v>4</v>
      </c>
      <c r="BG99" s="38">
        <f t="shared" si="36"/>
        <v>3</v>
      </c>
      <c r="BH99" s="38">
        <f t="shared" si="40"/>
        <v>6</v>
      </c>
      <c r="BI99" s="38">
        <f>RANK(AU99,$AP99:$BB99)</f>
        <v>2</v>
      </c>
      <c r="BR99" s="38">
        <v>97</v>
      </c>
      <c r="BS99" s="38" t="str">
        <f>HLOOKUP(BD99,$AB$2:$AN99,$BR99+1)</f>
        <v>up</v>
      </c>
      <c r="BT99" s="38" t="str">
        <f>HLOOKUP(BE99,$AB$2:$AN99,$BR99+1)</f>
        <v>they</v>
      </c>
      <c r="BU99" s="38" t="str">
        <f>HLOOKUP(BF99,$AB$2:$AN99,$BR99+1)</f>
        <v>get</v>
      </c>
      <c r="BV99" s="38" t="str">
        <f>HLOOKUP(BG99,$AB$2:$AN99,$BR99+1)</f>
        <v>to</v>
      </c>
      <c r="BW99" s="38" t="str">
        <f>HLOOKUP(BH99,$AB$2:$AN99,$BR99+1)</f>
        <v>early</v>
      </c>
      <c r="BX99" s="38" t="str">
        <f>HLOOKUP(BI99,$AB$2:$AN99,$BR99+1)</f>
        <v>had</v>
      </c>
      <c r="BZ99" s="38"/>
      <c r="CA99" s="38"/>
      <c r="CB99" s="38"/>
      <c r="CC99" s="38"/>
      <c r="CD99" s="38"/>
      <c r="CE99" s="38"/>
      <c r="CG99" s="36" t="str">
        <f t="shared" si="38"/>
        <v>助動詞</v>
      </c>
    </row>
    <row r="100" spans="1:85" ht="13.5" customHeight="1">
      <c r="A100" s="8">
        <v>25</v>
      </c>
      <c r="B100" s="9" t="s">
        <v>1111</v>
      </c>
      <c r="C100" s="60" t="str">
        <f>VLOOKUP(A100,V$3:W$1027,2,FALSE)</f>
        <v>私たちは空気なしでは生きられません。</v>
      </c>
      <c r="D100" s="61"/>
      <c r="E100" s="61"/>
      <c r="F100" s="61"/>
      <c r="G100" s="61"/>
      <c r="H100" s="61"/>
      <c r="I100" s="61"/>
      <c r="J100" s="61"/>
      <c r="K100" s="61"/>
      <c r="L100" s="61"/>
      <c r="M100" s="58" t="str">
        <f>VLOOKUP(A100,V$3:BR$1023,49,FALSE)*100+VLOOKUP(A100,V$3:BR$1023,5,FALSE)&amp;" "&amp;VLOOKUP(A100,V$3:CG$1000,64,FALSE)</f>
        <v>11705 名詞・冠詞</v>
      </c>
      <c r="N100" s="59"/>
      <c r="O100" s="59"/>
      <c r="P100" s="59"/>
      <c r="Q100" s="59"/>
      <c r="R100" s="35">
        <v>1</v>
      </c>
      <c r="S100" s="2" t="s">
        <v>150</v>
      </c>
      <c r="T100" s="2"/>
      <c r="U100" s="1">
        <v>2</v>
      </c>
      <c r="V100" s="42">
        <f t="shared" si="51"/>
        <v>311</v>
      </c>
      <c r="W100" s="43" t="s">
        <v>212</v>
      </c>
      <c r="X100" s="41" t="s">
        <v>1820</v>
      </c>
      <c r="Y100" s="42">
        <f ca="1" t="shared" si="26"/>
        <v>0.27044531428674223</v>
      </c>
      <c r="Z100" s="42">
        <f t="shared" si="27"/>
        <v>6</v>
      </c>
      <c r="AA100" s="42" t="s">
        <v>2038</v>
      </c>
      <c r="AB100" s="42" t="s">
        <v>2080</v>
      </c>
      <c r="AC100" s="39" t="s">
        <v>2074</v>
      </c>
      <c r="AD100" s="39" t="s">
        <v>21</v>
      </c>
      <c r="AE100" s="39" t="s">
        <v>2105</v>
      </c>
      <c r="AF100" s="39" t="s">
        <v>13</v>
      </c>
      <c r="AG100" s="39" t="s">
        <v>2055</v>
      </c>
      <c r="AP100" s="39">
        <f ca="1" t="shared" si="28"/>
        <v>0.37818123920009805</v>
      </c>
      <c r="AQ100" s="39">
        <f ca="1" t="shared" si="29"/>
        <v>0.3292771841629649</v>
      </c>
      <c r="AR100" s="39">
        <f ca="1" t="shared" si="30"/>
        <v>0.042552664478478164</v>
      </c>
      <c r="AS100" s="39">
        <f ca="1" t="shared" si="31"/>
        <v>0.3268676157457693</v>
      </c>
      <c r="AT100" s="39">
        <f ca="1" t="shared" si="39"/>
        <v>0.12104484313404668</v>
      </c>
      <c r="AU100" s="39">
        <f ca="1">IF(AG100=0,"",RAND())</f>
        <v>0.9927314194724024</v>
      </c>
      <c r="BD100" s="38">
        <f t="shared" si="33"/>
        <v>2</v>
      </c>
      <c r="BE100" s="38">
        <f t="shared" si="34"/>
        <v>3</v>
      </c>
      <c r="BF100" s="38">
        <f t="shared" si="35"/>
        <v>6</v>
      </c>
      <c r="BG100" s="38">
        <f t="shared" si="36"/>
        <v>4</v>
      </c>
      <c r="BH100" s="38">
        <f t="shared" si="40"/>
        <v>5</v>
      </c>
      <c r="BI100" s="38">
        <f>RANK(AU100,$AP100:$BB100)</f>
        <v>1</v>
      </c>
      <c r="BR100" s="38">
        <v>98</v>
      </c>
      <c r="BS100" s="38" t="str">
        <f>HLOOKUP(BD100,$AB$2:$AN100,$BR100+1)</f>
        <v>will</v>
      </c>
      <c r="BT100" s="38" t="str">
        <f>HLOOKUP(BE100,$AB$2:$AN100,$BR100+1)</f>
        <v>have</v>
      </c>
      <c r="BU100" s="38" t="str">
        <f>HLOOKUP(BF100,$AB$2:$AN100,$BR100+1)</f>
        <v>home</v>
      </c>
      <c r="BV100" s="38" t="str">
        <f>HLOOKUP(BG100,$AB$2:$AN100,$BR100+1)</f>
        <v>to</v>
      </c>
      <c r="BW100" s="38" t="str">
        <f>HLOOKUP(BH100,$AB$2:$AN100,$BR100+1)</f>
        <v>stay</v>
      </c>
      <c r="BX100" s="38" t="str">
        <f>HLOOKUP(BI100,$AB$2:$AN100,$BR100+1)</f>
        <v>we</v>
      </c>
      <c r="BZ100" s="38"/>
      <c r="CA100" s="38"/>
      <c r="CB100" s="38"/>
      <c r="CC100" s="38"/>
      <c r="CD100" s="38"/>
      <c r="CE100" s="38"/>
      <c r="CG100" s="36" t="str">
        <f t="shared" si="38"/>
        <v>助動詞</v>
      </c>
    </row>
    <row r="101" spans="1:85" ht="18.75" customHeight="1">
      <c r="A101" s="14"/>
      <c r="B101" s="14" t="s">
        <v>1112</v>
      </c>
      <c r="C101" s="14" t="str">
        <f>VLOOKUP($A100,$V$3:$CE$1023,BS$1,FALSE)</f>
        <v>without</v>
      </c>
      <c r="D101" s="14" t="s">
        <v>1110</v>
      </c>
      <c r="E101" s="14" t="str">
        <f>VLOOKUP($A100,$V$3:$CE$1023,BT$1,FALSE)</f>
        <v>air</v>
      </c>
      <c r="F101" s="14" t="s">
        <v>1110</v>
      </c>
      <c r="G101" s="14" t="str">
        <f>VLOOKUP($A100,$V$3:$CE$1023,BU$1,FALSE)</f>
        <v>we</v>
      </c>
      <c r="H101" s="14" t="s">
        <v>1110</v>
      </c>
      <c r="I101" s="14" t="str">
        <f>VLOOKUP($A100,$V$3:$CE$1023,BV$1,FALSE)</f>
        <v>live</v>
      </c>
      <c r="J101" s="14" t="str">
        <f>IF(VLOOKUP($A100,$V$3:$BR$1023,5,FALSE)=4,")","/")</f>
        <v>/</v>
      </c>
      <c r="K101" s="14" t="str">
        <f>IF(J101=")",VLOOKUP(A100,$V$3:$AA$1023,6,FALSE),VLOOKUP($A100,$V$3:$CE$1023,BW$1,FALSE))</f>
        <v>can't</v>
      </c>
      <c r="L101" s="14" t="str">
        <f>IF(VLOOKUP($A100,$V$3:$BR$1023,5,FALSE)=5,")",IF(VLOOKUP($A100,$V$3:$BR$1023,5,FALSE)&gt;=6,"/",""))</f>
        <v>)</v>
      </c>
      <c r="M101" s="14" t="str">
        <f>IF(L101=")",VLOOKUP($A100,V$3:AA$1023,6,FALSE),IF(L101="","",VLOOKUP($A100,$V$3:$CE$1023,BX$1,FALSE)))</f>
        <v>.</v>
      </c>
      <c r="N101" s="14">
        <f>IF(VLOOKUP($A100,$V$3:$BR$1023,5,FALSE)=6,")",IF(VLOOKUP($A100,$V$3:$BR$1023,5,FALSE)&gt;=7,"/",""))</f>
      </c>
      <c r="O101" s="14">
        <f>IF(N101=")",VLOOKUP($A100,V$3:AA$1023,6,FALSE),IF(N101="","",VLOOKUP($A100,$V$3:$CE$1023,BY$1,FALSE)))</f>
      </c>
      <c r="P101" s="14">
        <f>IF(VLOOKUP(A100,V$3:Z$1023,5,FALSE)=7,")",IF(VLOOKUP(A100,V$3:Z$1023,5,FALSE)&gt;7,"/",""))</f>
      </c>
      <c r="Q101" s="13">
        <f>IF(P101=")",VLOOKUP(A100,V$3:AA$1023,6,FALSE),"")</f>
      </c>
      <c r="R101" s="35">
        <v>1</v>
      </c>
      <c r="S101" s="2" t="s">
        <v>150</v>
      </c>
      <c r="T101" s="2"/>
      <c r="U101" s="1">
        <v>2</v>
      </c>
      <c r="V101" s="42">
        <f t="shared" si="51"/>
        <v>319</v>
      </c>
      <c r="W101" s="43" t="s">
        <v>213</v>
      </c>
      <c r="X101" s="41" t="s">
        <v>1821</v>
      </c>
      <c r="Y101" s="42">
        <f ca="1" t="shared" si="26"/>
        <v>0.25475861009547307</v>
      </c>
      <c r="Z101" s="42">
        <f t="shared" si="27"/>
        <v>6</v>
      </c>
      <c r="AA101" s="42" t="s">
        <v>1810</v>
      </c>
      <c r="AB101" s="42" t="s">
        <v>2060</v>
      </c>
      <c r="AC101" s="39" t="s">
        <v>211</v>
      </c>
      <c r="AD101" s="39" t="s">
        <v>214</v>
      </c>
      <c r="AE101" s="39" t="s">
        <v>2104</v>
      </c>
      <c r="AF101" s="39" t="s">
        <v>2054</v>
      </c>
      <c r="AG101" s="39" t="s">
        <v>215</v>
      </c>
      <c r="AP101" s="39">
        <f ca="1" t="shared" si="28"/>
        <v>0.10231946354100874</v>
      </c>
      <c r="AQ101" s="39">
        <f ca="1" t="shared" si="29"/>
        <v>0.09077843624680798</v>
      </c>
      <c r="AR101" s="39">
        <f ca="1" t="shared" si="30"/>
        <v>0.7463493799011799</v>
      </c>
      <c r="AS101" s="39">
        <f ca="1" t="shared" si="31"/>
        <v>0.9686275320704145</v>
      </c>
      <c r="AT101" s="39">
        <f ca="1" t="shared" si="39"/>
        <v>0.10858700948767908</v>
      </c>
      <c r="AU101" s="39">
        <f ca="1">IF(AG101=0,"",RAND())</f>
        <v>0.6443471784962045</v>
      </c>
      <c r="BD101" s="38">
        <f t="shared" si="33"/>
        <v>5</v>
      </c>
      <c r="BE101" s="38">
        <f t="shared" si="34"/>
        <v>6</v>
      </c>
      <c r="BF101" s="38">
        <f t="shared" si="35"/>
        <v>2</v>
      </c>
      <c r="BG101" s="38">
        <f t="shared" si="36"/>
        <v>1</v>
      </c>
      <c r="BH101" s="38">
        <f t="shared" si="40"/>
        <v>4</v>
      </c>
      <c r="BI101" s="38">
        <f>RANK(AU101,$AP101:$BB101)</f>
        <v>3</v>
      </c>
      <c r="BR101" s="38">
        <v>99</v>
      </c>
      <c r="BS101" s="38" t="str">
        <f>HLOOKUP(BD101,$AB$2:$AN101,$BR101+1)</f>
        <v>at</v>
      </c>
      <c r="BT101" s="38" t="str">
        <f>HLOOKUP(BE101,$AB$2:$AN101,$BR101+1)</f>
        <v>once</v>
      </c>
      <c r="BU101" s="38" t="str">
        <f>HLOOKUP(BF101,$AB$2:$AN101,$BR101+1)</f>
        <v>had</v>
      </c>
      <c r="BV101" s="38" t="str">
        <f>HLOOKUP(BG101,$AB$2:$AN101,$BR101+1)</f>
        <v>you</v>
      </c>
      <c r="BW101" s="38" t="str">
        <f>HLOOKUP(BH101,$AB$2:$AN101,$BR101+1)</f>
        <v>go</v>
      </c>
      <c r="BX101" s="38" t="str">
        <f>HLOOKUP(BI101,$AB$2:$AN101,$BR101+1)</f>
        <v>better</v>
      </c>
      <c r="BZ101" s="38"/>
      <c r="CA101" s="38"/>
      <c r="CB101" s="38"/>
      <c r="CC101" s="38"/>
      <c r="CD101" s="38"/>
      <c r="CE101" s="38"/>
      <c r="CG101" s="36" t="str">
        <f t="shared" si="38"/>
        <v>助動詞</v>
      </c>
    </row>
    <row r="102" spans="1:85" ht="18.75" customHeight="1">
      <c r="A102" s="14"/>
      <c r="B102" s="14"/>
      <c r="C102" s="14">
        <f>IF(VLOOKUP($A100,$V$3:$Z$1023,5,FALSE)&gt;=8,VLOOKUP($A100,$V$3:$CE$1023,BZ$1,FALSE),"")</f>
      </c>
      <c r="D102" s="14">
        <f>IF(VLOOKUP($A100,$V$3:$BR$1023,5,FALSE)=8,")",IF(VLOOKUP($A100,$V$3:$BR$1023,5,FALSE)&gt;=9,"/",""))</f>
      </c>
      <c r="E102" s="14">
        <f>IF(VLOOKUP($A100,$V$3:$Z$1023,5,FALSE)&gt;=9,VLOOKUP($A100,$V$3:$CE$1023,CA$1,FALSE),IF(D102=")",VLOOKUP(A100,$V$3:$AA$1023,6,FALSE),""))</f>
      </c>
      <c r="F102" s="14">
        <f>IF(VLOOKUP($A100,$V$3:$BR$1023,5,FALSE)=9,")",IF(VLOOKUP($A100,$V$3:$BR$1023,5,FALSE)&gt;=10,"/",""))</f>
      </c>
      <c r="G102" s="14">
        <f>IF(VLOOKUP($A100,$V$3:$Z$1023,5,FALSE)&gt;=10,VLOOKUP($A100,$V$3:$CE$1023,CB$1,FALSE),IF(F102=")",VLOOKUP(A100,$V$3:$AA$1023,6,FALSE),""))</f>
      </c>
      <c r="H102" s="14">
        <f>IF(VLOOKUP($A100,$V$3:$BR$1023,5,FALSE)=10,")",IF(VLOOKUP($A100,$V$3:$BR$1023,5,FALSE)&gt;=11,"/",""))</f>
      </c>
      <c r="I102" s="14">
        <f>IF(VLOOKUP($A100,$V$3:$Z$1023,5,FALSE)&gt;=11,VLOOKUP($A100,$V$3:$CE$1023,CC$1,FALSE),IF(H102=")",VLOOKUP(A100,$V$3:$AA$1023,6,FALSE),""))</f>
      </c>
      <c r="J102" s="14">
        <f>IF(VLOOKUP($A100,$V$3:$BR$1023,5,FALSE)=11,")",IF(VLOOKUP($A100,$V$3:$BR$1023,5,FALSE)&gt;=12,"/",""))</f>
      </c>
      <c r="K102" s="14">
        <f>IF(VLOOKUP($A100,$V$3:$Z$1023,5,FALSE)&gt;=12,VLOOKUP($A100,$V$3:$CE$1023,CD$1,FALSE),IF(J102=")",VLOOKUP(A100,$V$3:$AA$1023,6,FALSE),""))</f>
      </c>
      <c r="L102" s="14">
        <f>IF(VLOOKUP($A100,$V$3:$BR$1023,5,FALSE)=12,")",IF(VLOOKUP($A100,$V$3:$BR$1023,5,FALSE)&gt;=13,"/",""))</f>
      </c>
      <c r="M102" s="14">
        <f>IF(VLOOKUP($A100,$V$3:$Z$1023,5,FALSE)&gt;=13,VLOOKUP($A100,$V$3:$CE$1023,CE$1,FALSE),IF(L102=")",VLOOKUP(A100,$V$3:$AA$1023,6,FALSE),""))</f>
      </c>
      <c r="N102" s="14">
        <f>IF(VLOOKUP($A100,$V$3:$BR$1023,5,FALSE)=13,")",IF(VLOOKUP($A100,$V$3:$BR$1023,5,FALSE)&gt;=14,"/",""))</f>
      </c>
      <c r="O102" s="14"/>
      <c r="P102" s="14"/>
      <c r="Q102" s="13">
        <f>IF(P102="","",VLOOKUP(A100,V$3:AA$1023,6,FALSE))</f>
      </c>
      <c r="R102" s="35">
        <v>1</v>
      </c>
      <c r="S102" s="2" t="s">
        <v>150</v>
      </c>
      <c r="T102" s="2"/>
      <c r="U102" s="1">
        <v>3</v>
      </c>
      <c r="V102" s="42">
        <f t="shared" si="51"/>
        <v>348</v>
      </c>
      <c r="W102" s="5" t="s">
        <v>216</v>
      </c>
      <c r="X102" s="7" t="s">
        <v>217</v>
      </c>
      <c r="Y102" s="42">
        <f ca="1" t="shared" si="26"/>
        <v>0.1956367476410239</v>
      </c>
      <c r="Z102" s="42">
        <f t="shared" si="27"/>
        <v>5</v>
      </c>
      <c r="AA102" s="42" t="s">
        <v>1810</v>
      </c>
      <c r="AB102" s="42" t="s">
        <v>2080</v>
      </c>
      <c r="AC102" s="39" t="s">
        <v>177</v>
      </c>
      <c r="AD102" s="39" t="s">
        <v>146</v>
      </c>
      <c r="AE102" s="39" t="s">
        <v>1885</v>
      </c>
      <c r="AF102" s="39" t="s">
        <v>80</v>
      </c>
      <c r="AP102" s="39">
        <f ca="1" t="shared" si="28"/>
        <v>0.15245890083360436</v>
      </c>
      <c r="AQ102" s="39">
        <f ca="1" t="shared" si="29"/>
        <v>0.5101920868284247</v>
      </c>
      <c r="AR102" s="39">
        <f ca="1" t="shared" si="30"/>
        <v>0.8078117419585</v>
      </c>
      <c r="AS102" s="39">
        <f ca="1" t="shared" si="31"/>
        <v>0.5386356920782847</v>
      </c>
      <c r="AT102" s="39">
        <f ca="1" t="shared" si="39"/>
        <v>0.7304447744287863</v>
      </c>
      <c r="BC102" s="38">
        <f ca="1">IF(AO102=0,"",RAND())</f>
      </c>
      <c r="BD102" s="38">
        <f t="shared" si="33"/>
        <v>5</v>
      </c>
      <c r="BE102" s="38">
        <f t="shared" si="34"/>
        <v>4</v>
      </c>
      <c r="BF102" s="38">
        <f t="shared" si="35"/>
        <v>1</v>
      </c>
      <c r="BG102" s="38">
        <f t="shared" si="36"/>
        <v>3</v>
      </c>
      <c r="BH102" s="38">
        <f t="shared" si="40"/>
        <v>2</v>
      </c>
      <c r="BR102" s="38">
        <v>100</v>
      </c>
      <c r="BS102" s="38" t="str">
        <f>HLOOKUP(BD102,$AB$2:$AN102,$BR102+1)</f>
        <v>man</v>
      </c>
      <c r="BT102" s="38" t="str">
        <f>HLOOKUP(BE102,$AB$2:$AN102,$BR102+1)</f>
        <v>the</v>
      </c>
      <c r="BU102" s="38" t="str">
        <f>HLOOKUP(BF102,$AB$2:$AN102,$BR102+1)</f>
        <v>we</v>
      </c>
      <c r="BV102" s="38" t="str">
        <f>HLOOKUP(BG102,$AB$2:$AN102,$BR102+1)</f>
        <v>help</v>
      </c>
      <c r="BW102" s="38" t="str">
        <f>HLOOKUP(BH102,$AB$2:$AN102,$BR102+1)</f>
        <v>must</v>
      </c>
      <c r="BZ102" s="38"/>
      <c r="CA102" s="38"/>
      <c r="CB102" s="38"/>
      <c r="CC102" s="38"/>
      <c r="CD102" s="38"/>
      <c r="CE102" s="38"/>
      <c r="CG102" s="36" t="str">
        <f t="shared" si="38"/>
        <v>助動詞</v>
      </c>
    </row>
    <row r="103" spans="1:85" ht="18.75" customHeight="1">
      <c r="A103" s="14"/>
      <c r="B103" s="14"/>
      <c r="C103" s="14"/>
      <c r="D103" s="14"/>
      <c r="E103" s="14"/>
      <c r="F103" s="14"/>
      <c r="G103" s="14"/>
      <c r="H103" s="14"/>
      <c r="I103" s="14"/>
      <c r="J103" s="14"/>
      <c r="K103" s="14"/>
      <c r="L103" s="14"/>
      <c r="M103" s="14"/>
      <c r="N103" s="14"/>
      <c r="O103" s="14"/>
      <c r="P103" s="14"/>
      <c r="Q103" s="14"/>
      <c r="R103" s="35">
        <v>1</v>
      </c>
      <c r="S103" s="2" t="s">
        <v>150</v>
      </c>
      <c r="T103" s="2"/>
      <c r="U103" s="1">
        <v>3</v>
      </c>
      <c r="V103" s="42">
        <f t="shared" si="51"/>
        <v>189</v>
      </c>
      <c r="W103" s="5" t="s">
        <v>218</v>
      </c>
      <c r="X103" s="7" t="s">
        <v>219</v>
      </c>
      <c r="Y103" s="42">
        <f ca="1" t="shared" si="26"/>
        <v>0.5598255824957254</v>
      </c>
      <c r="Z103" s="42">
        <f t="shared" si="27"/>
        <v>6</v>
      </c>
      <c r="AA103" s="42" t="s">
        <v>1810</v>
      </c>
      <c r="AB103" s="42" t="s">
        <v>2053</v>
      </c>
      <c r="AC103" s="39" t="s">
        <v>220</v>
      </c>
      <c r="AD103" s="39" t="s">
        <v>125</v>
      </c>
      <c r="AE103" s="39" t="s">
        <v>2105</v>
      </c>
      <c r="AF103" s="39" t="s">
        <v>1885</v>
      </c>
      <c r="AG103" s="39" t="s">
        <v>221</v>
      </c>
      <c r="AP103" s="39">
        <f ca="1" t="shared" si="28"/>
        <v>0.17266227772931586</v>
      </c>
      <c r="AQ103" s="39">
        <f ca="1" t="shared" si="29"/>
        <v>0.927556579611067</v>
      </c>
      <c r="AR103" s="39">
        <f ca="1" t="shared" si="30"/>
        <v>0.7444953602886821</v>
      </c>
      <c r="AS103" s="39">
        <f ca="1" t="shared" si="31"/>
        <v>0.4770350611218541</v>
      </c>
      <c r="AT103" s="39">
        <f ca="1" t="shared" si="39"/>
        <v>0.9002603951471855</v>
      </c>
      <c r="AU103" s="39">
        <f aca="true" ca="1" t="shared" si="52" ref="AU103:AU108">IF(AG103=0,"",RAND())</f>
        <v>0.6686677405085701</v>
      </c>
      <c r="BD103" s="38">
        <f t="shared" si="33"/>
        <v>6</v>
      </c>
      <c r="BE103" s="38">
        <f t="shared" si="34"/>
        <v>1</v>
      </c>
      <c r="BF103" s="38">
        <f t="shared" si="35"/>
        <v>3</v>
      </c>
      <c r="BG103" s="38">
        <f t="shared" si="36"/>
        <v>5</v>
      </c>
      <c r="BH103" s="38">
        <f t="shared" si="40"/>
        <v>2</v>
      </c>
      <c r="BI103" s="38">
        <f aca="true" t="shared" si="53" ref="BI103:BI108">RANK(AU103,$AP103:$BB103)</f>
        <v>4</v>
      </c>
      <c r="BR103" s="38">
        <v>101</v>
      </c>
      <c r="BS103" s="38" t="str">
        <f>HLOOKUP(BD103,$AB$2:$AN103,$BR103+1)</f>
        <v>party</v>
      </c>
      <c r="BT103" s="38" t="str">
        <f>HLOOKUP(BE103,$AB$2:$AN103,$BR103+1)</f>
        <v>he</v>
      </c>
      <c r="BU103" s="38" t="str">
        <f>HLOOKUP(BF103,$AB$2:$AN103,$BR103+1)</f>
        <v>come</v>
      </c>
      <c r="BV103" s="38" t="str">
        <f>HLOOKUP(BG103,$AB$2:$AN103,$BR103+1)</f>
        <v>the</v>
      </c>
      <c r="BW103" s="38" t="str">
        <f>HLOOKUP(BH103,$AB$2:$AN103,$BR103+1)</f>
        <v>may</v>
      </c>
      <c r="BX103" s="38" t="str">
        <f>HLOOKUP(BI103,$AB$2:$AN103,$BR103+1)</f>
        <v>to</v>
      </c>
      <c r="BZ103" s="38"/>
      <c r="CA103" s="38"/>
      <c r="CB103" s="38"/>
      <c r="CC103" s="38"/>
      <c r="CD103" s="38"/>
      <c r="CE103" s="38"/>
      <c r="CG103" s="36" t="str">
        <f t="shared" si="38"/>
        <v>助動詞</v>
      </c>
    </row>
    <row r="104" spans="1:85" ht="13.5" customHeight="1">
      <c r="A104" s="8">
        <v>26</v>
      </c>
      <c r="B104" s="9" t="s">
        <v>1111</v>
      </c>
      <c r="C104" s="60" t="str">
        <f>VLOOKUP(A104,V$3:W$1027,2,FALSE)</f>
        <v>あなたはどれくらいこの町に住んでいるのですか。(四天王寺・改)</v>
      </c>
      <c r="D104" s="61"/>
      <c r="E104" s="61"/>
      <c r="F104" s="61"/>
      <c r="G104" s="61"/>
      <c r="H104" s="61"/>
      <c r="I104" s="61"/>
      <c r="J104" s="61"/>
      <c r="K104" s="61"/>
      <c r="L104" s="61"/>
      <c r="M104" s="58" t="str">
        <f>VLOOKUP(A104,V$3:BR$1023,49,FALSE)*100+VLOOKUP(A104,V$3:BR$1023,5,FALSE)&amp;" "&amp;VLOOKUP(A104,V$3:CG$1000,64,FALSE)</f>
        <v>31308 現在完了</v>
      </c>
      <c r="N104" s="59"/>
      <c r="O104" s="59"/>
      <c r="P104" s="59"/>
      <c r="Q104" s="59"/>
      <c r="R104" s="35">
        <v>1</v>
      </c>
      <c r="S104" s="2" t="s">
        <v>150</v>
      </c>
      <c r="T104" s="2"/>
      <c r="U104" s="1">
        <v>3</v>
      </c>
      <c r="V104" s="42">
        <f t="shared" si="51"/>
        <v>315</v>
      </c>
      <c r="W104" s="5" t="s">
        <v>222</v>
      </c>
      <c r="X104" s="7" t="s">
        <v>223</v>
      </c>
      <c r="Y104" s="42">
        <f ca="1" t="shared" si="26"/>
        <v>0.25837269051963396</v>
      </c>
      <c r="Z104" s="42">
        <f t="shared" si="27"/>
        <v>7</v>
      </c>
      <c r="AA104" s="42" t="s">
        <v>1810</v>
      </c>
      <c r="AB104" s="42" t="s">
        <v>2039</v>
      </c>
      <c r="AC104" s="39" t="s">
        <v>2074</v>
      </c>
      <c r="AD104" s="39" t="s">
        <v>2075</v>
      </c>
      <c r="AE104" s="39" t="s">
        <v>172</v>
      </c>
      <c r="AF104" s="39" t="s">
        <v>2105</v>
      </c>
      <c r="AG104" s="39" t="s">
        <v>224</v>
      </c>
      <c r="AH104" s="39" t="s">
        <v>214</v>
      </c>
      <c r="AP104" s="39">
        <f ca="1" t="shared" si="28"/>
        <v>0.007619294252327213</v>
      </c>
      <c r="AQ104" s="39">
        <f ca="1" t="shared" si="29"/>
        <v>0.040415852105562367</v>
      </c>
      <c r="AR104" s="39">
        <f ca="1" t="shared" si="30"/>
        <v>0.13541052872800152</v>
      </c>
      <c r="AS104" s="39">
        <f ca="1" t="shared" si="31"/>
        <v>0.24863010816558928</v>
      </c>
      <c r="AT104" s="39">
        <f ca="1" t="shared" si="39"/>
        <v>0.07812963770295145</v>
      </c>
      <c r="AU104" s="39">
        <f ca="1" t="shared" si="52"/>
        <v>0.522498880686179</v>
      </c>
      <c r="AV104" s="39">
        <f ca="1">IF(AH104=0,"",RAND())</f>
        <v>0.6728342189639722</v>
      </c>
      <c r="BD104" s="38">
        <f t="shared" si="33"/>
        <v>7</v>
      </c>
      <c r="BE104" s="38">
        <f t="shared" si="34"/>
        <v>6</v>
      </c>
      <c r="BF104" s="38">
        <f t="shared" si="35"/>
        <v>4</v>
      </c>
      <c r="BG104" s="38">
        <f t="shared" si="36"/>
        <v>3</v>
      </c>
      <c r="BH104" s="38">
        <f t="shared" si="40"/>
        <v>5</v>
      </c>
      <c r="BI104" s="38">
        <f t="shared" si="53"/>
        <v>2</v>
      </c>
      <c r="BJ104" s="38">
        <f>RANK(AV104,$AP104:$BB104)</f>
        <v>1</v>
      </c>
      <c r="BR104" s="38">
        <v>102</v>
      </c>
      <c r="BS104" s="38" t="str">
        <f>HLOOKUP(BD104,$AB$2:$AN104,$BR104+1)</f>
        <v>better</v>
      </c>
      <c r="BT104" s="38" t="str">
        <f>HLOOKUP(BE104,$AB$2:$AN104,$BR104+1)</f>
        <v>ski</v>
      </c>
      <c r="BU104" s="38" t="str">
        <f>HLOOKUP(BF104,$AB$2:$AN104,$BR104+1)</f>
        <v>able</v>
      </c>
      <c r="BV104" s="38" t="str">
        <f>HLOOKUP(BG104,$AB$2:$AN104,$BR104+1)</f>
        <v>be</v>
      </c>
      <c r="BW104" s="38" t="str">
        <f>HLOOKUP(BH104,$AB$2:$AN104,$BR104+1)</f>
        <v>to</v>
      </c>
      <c r="BX104" s="38" t="str">
        <f>HLOOKUP(BI104,$AB$2:$AN104,$BR104+1)</f>
        <v>will</v>
      </c>
      <c r="BY104" s="38" t="str">
        <f>HLOOKUP(BJ104,$AB$2:$AN104,$BR104+1)</f>
        <v>she</v>
      </c>
      <c r="BZ104" s="38"/>
      <c r="CA104" s="38"/>
      <c r="CB104" s="38"/>
      <c r="CC104" s="38"/>
      <c r="CD104" s="38"/>
      <c r="CE104" s="38"/>
      <c r="CG104" s="36" t="str">
        <f t="shared" si="38"/>
        <v>助動詞</v>
      </c>
    </row>
    <row r="105" spans="1:85" ht="18.75" customHeight="1">
      <c r="A105" s="14"/>
      <c r="B105" s="14" t="s">
        <v>1112</v>
      </c>
      <c r="C105" s="14" t="str">
        <f>VLOOKUP($A104,$V$3:$CE$1023,BS$1,FALSE)</f>
        <v>town</v>
      </c>
      <c r="D105" s="14" t="s">
        <v>1110</v>
      </c>
      <c r="E105" s="14" t="str">
        <f>VLOOKUP($A104,$V$3:$CE$1023,BT$1,FALSE)</f>
        <v>lived</v>
      </c>
      <c r="F105" s="14" t="s">
        <v>1110</v>
      </c>
      <c r="G105" s="14" t="str">
        <f>VLOOKUP($A104,$V$3:$CE$1023,BU$1,FALSE)</f>
        <v>you</v>
      </c>
      <c r="H105" s="14" t="s">
        <v>1110</v>
      </c>
      <c r="I105" s="14" t="str">
        <f>VLOOKUP($A104,$V$3:$CE$1023,BV$1,FALSE)</f>
        <v>have</v>
      </c>
      <c r="J105" s="14" t="str">
        <f>IF(VLOOKUP($A104,$V$3:$BR$1023,5,FALSE)=4,")","/")</f>
        <v>/</v>
      </c>
      <c r="K105" s="14" t="str">
        <f>IF(J105=")",VLOOKUP(A104,$V$3:$AA$1023,6,FALSE),VLOOKUP($A104,$V$3:$CE$1023,BW$1,FALSE))</f>
        <v>how</v>
      </c>
      <c r="L105" s="14" t="str">
        <f>IF(VLOOKUP($A104,$V$3:$BR$1023,5,FALSE)=5,")",IF(VLOOKUP($A104,$V$3:$BR$1023,5,FALSE)&gt;=6,"/",""))</f>
        <v>/</v>
      </c>
      <c r="M105" s="14" t="str">
        <f>IF(L105=")",VLOOKUP($A104,V$3:AA$1023,6,FALSE),IF(L105="","",VLOOKUP($A104,$V$3:$CE$1023,BX$1,FALSE)))</f>
        <v>this</v>
      </c>
      <c r="N105" s="14" t="str">
        <f>IF(VLOOKUP($A104,$V$3:$BR$1023,5,FALSE)=6,")",IF(VLOOKUP($A104,$V$3:$BR$1023,5,FALSE)&gt;=7,"/",""))</f>
        <v>/</v>
      </c>
      <c r="O105" s="14" t="str">
        <f>IF(N105=")",VLOOKUP($A104,V$3:AA$1023,6,FALSE),IF(N105="","",VLOOKUP($A104,$V$3:$CE$1023,BY$1,FALSE)))</f>
        <v>in</v>
      </c>
      <c r="P105" s="14" t="str">
        <f>IF(VLOOKUP(A104,V$3:Z$1023,5,FALSE)=7,")",IF(VLOOKUP(A104,V$3:Z$1023,5,FALSE)&gt;7,"/",""))</f>
        <v>/</v>
      </c>
      <c r="Q105" s="13">
        <f>IF(P105=")",VLOOKUP(A104,V$3:AA$1023,6,FALSE),"")</f>
      </c>
      <c r="R105" s="35">
        <v>1</v>
      </c>
      <c r="S105" s="2" t="s">
        <v>150</v>
      </c>
      <c r="T105" s="2"/>
      <c r="U105" s="1">
        <v>3</v>
      </c>
      <c r="V105" s="42">
        <f t="shared" si="51"/>
        <v>144</v>
      </c>
      <c r="W105" s="5" t="s">
        <v>225</v>
      </c>
      <c r="X105" s="7" t="s">
        <v>226</v>
      </c>
      <c r="Y105" s="42">
        <f ca="1" t="shared" si="26"/>
        <v>0.68952059332515</v>
      </c>
      <c r="Z105" s="42">
        <f t="shared" si="27"/>
        <v>6</v>
      </c>
      <c r="AA105" s="42" t="s">
        <v>1810</v>
      </c>
      <c r="AB105" s="42" t="s">
        <v>1822</v>
      </c>
      <c r="AC105" s="39" t="s">
        <v>21</v>
      </c>
      <c r="AD105" s="39" t="s">
        <v>2105</v>
      </c>
      <c r="AE105" s="39" t="s">
        <v>227</v>
      </c>
      <c r="AF105" s="39" t="s">
        <v>1885</v>
      </c>
      <c r="AG105" s="39" t="s">
        <v>228</v>
      </c>
      <c r="AP105" s="39">
        <f ca="1" t="shared" si="28"/>
        <v>0.2528198056665998</v>
      </c>
      <c r="AQ105" s="39">
        <f ca="1" t="shared" si="29"/>
        <v>0.15463845167647805</v>
      </c>
      <c r="AR105" s="39">
        <f ca="1" t="shared" si="30"/>
        <v>0.9155609146909325</v>
      </c>
      <c r="AS105" s="39">
        <f ca="1" t="shared" si="31"/>
        <v>0.7514551973124597</v>
      </c>
      <c r="AT105" s="39">
        <f ca="1" t="shared" si="39"/>
        <v>0.9350701796478988</v>
      </c>
      <c r="AU105" s="39">
        <f ca="1" t="shared" si="52"/>
        <v>0.5355613220145763</v>
      </c>
      <c r="BD105" s="38">
        <f t="shared" si="33"/>
        <v>5</v>
      </c>
      <c r="BE105" s="38">
        <f t="shared" si="34"/>
        <v>6</v>
      </c>
      <c r="BF105" s="38">
        <f t="shared" si="35"/>
        <v>2</v>
      </c>
      <c r="BG105" s="38">
        <f t="shared" si="36"/>
        <v>3</v>
      </c>
      <c r="BH105" s="38">
        <f t="shared" si="40"/>
        <v>1</v>
      </c>
      <c r="BI105" s="38">
        <f t="shared" si="53"/>
        <v>4</v>
      </c>
      <c r="BR105" s="38">
        <v>103</v>
      </c>
      <c r="BS105" s="38" t="str">
        <f>HLOOKUP(BD105,$AB$2:$AN105,$BR105+1)</f>
        <v>the</v>
      </c>
      <c r="BT105" s="38" t="str">
        <f>HLOOKUP(BE105,$AB$2:$AN105,$BR105+1)</f>
        <v>meeting</v>
      </c>
      <c r="BU105" s="38" t="str">
        <f>HLOOKUP(BF105,$AB$2:$AN105,$BR105+1)</f>
        <v>have</v>
      </c>
      <c r="BV105" s="38" t="str">
        <f>HLOOKUP(BG105,$AB$2:$AN105,$BR105+1)</f>
        <v>to</v>
      </c>
      <c r="BW105" s="38" t="str">
        <f>HLOOKUP(BH105,$AB$2:$AN105,$BR105+1)</f>
        <v>I</v>
      </c>
      <c r="BX105" s="38" t="str">
        <f>HLOOKUP(BI105,$AB$2:$AN105,$BR105+1)</f>
        <v>attend</v>
      </c>
      <c r="BZ105" s="38"/>
      <c r="CA105" s="38"/>
      <c r="CB105" s="38"/>
      <c r="CC105" s="38"/>
      <c r="CD105" s="38"/>
      <c r="CE105" s="38"/>
      <c r="CG105" s="36" t="str">
        <f t="shared" si="38"/>
        <v>助動詞</v>
      </c>
    </row>
    <row r="106" spans="1:85" ht="18.75" customHeight="1">
      <c r="A106" s="14"/>
      <c r="B106" s="14"/>
      <c r="C106" s="14" t="str">
        <f>IF(VLOOKUP($A104,$V$3:$Z$1023,5,FALSE)&gt;=8,VLOOKUP($A104,$V$3:$CE$1023,BZ$1,FALSE),"")</f>
        <v>long</v>
      </c>
      <c r="D106" s="14" t="str">
        <f>IF(VLOOKUP($A104,$V$3:$BR$1023,5,FALSE)=8,")",IF(VLOOKUP($A104,$V$3:$BR$1023,5,FALSE)&gt;=9,"/",""))</f>
        <v>)</v>
      </c>
      <c r="E106" s="14" t="str">
        <f>IF(VLOOKUP($A104,$V$3:$Z$1023,5,FALSE)&gt;=9,VLOOKUP($A104,$V$3:$CE$1023,CA$1,FALSE),IF(D106=")",VLOOKUP(A104,$V$3:$AA$1023,6,FALSE),""))</f>
        <v>?</v>
      </c>
      <c r="F106" s="14">
        <f>IF(VLOOKUP($A104,$V$3:$BR$1023,5,FALSE)=9,")",IF(VLOOKUP($A104,$V$3:$BR$1023,5,FALSE)&gt;=10,"/",""))</f>
      </c>
      <c r="G106" s="14">
        <f>IF(VLOOKUP($A104,$V$3:$Z$1023,5,FALSE)&gt;=10,VLOOKUP($A104,$V$3:$CE$1023,CB$1,FALSE),IF(F106=")",VLOOKUP(A104,$V$3:$AA$1023,6,FALSE),""))</f>
      </c>
      <c r="H106" s="14">
        <f>IF(VLOOKUP($A104,$V$3:$BR$1023,5,FALSE)=10,")",IF(VLOOKUP($A104,$V$3:$BR$1023,5,FALSE)&gt;=11,"/",""))</f>
      </c>
      <c r="I106" s="14">
        <f>IF(VLOOKUP($A104,$V$3:$Z$1023,5,FALSE)&gt;=11,VLOOKUP($A104,$V$3:$CE$1023,CC$1,FALSE),IF(H106=")",VLOOKUP(A104,$V$3:$AA$1023,6,FALSE),""))</f>
      </c>
      <c r="J106" s="14">
        <f>IF(VLOOKUP($A104,$V$3:$BR$1023,5,FALSE)=11,")",IF(VLOOKUP($A104,$V$3:$BR$1023,5,FALSE)&gt;=12,"/",""))</f>
      </c>
      <c r="K106" s="14">
        <f>IF(VLOOKUP($A104,$V$3:$Z$1023,5,FALSE)&gt;=12,VLOOKUP($A104,$V$3:$CE$1023,CD$1,FALSE),IF(J106=")",VLOOKUP(A104,$V$3:$AA$1023,6,FALSE),""))</f>
      </c>
      <c r="L106" s="14">
        <f>IF(VLOOKUP($A104,$V$3:$BR$1023,5,FALSE)=12,")",IF(VLOOKUP($A104,$V$3:$BR$1023,5,FALSE)&gt;=13,"/",""))</f>
      </c>
      <c r="M106" s="14">
        <f>IF(VLOOKUP($A104,$V$3:$Z$1023,5,FALSE)&gt;=13,VLOOKUP($A104,$V$3:$CE$1023,CE$1,FALSE),IF(L106=")",VLOOKUP(A104,$V$3:$AA$1023,6,FALSE),""))</f>
      </c>
      <c r="N106" s="14">
        <f>IF(VLOOKUP($A104,$V$3:$BR$1023,5,FALSE)=13,")",IF(VLOOKUP($A104,$V$3:$BR$1023,5,FALSE)&gt;=14,"/",""))</f>
      </c>
      <c r="O106" s="14"/>
      <c r="P106" s="14"/>
      <c r="Q106" s="13">
        <f>IF(P106="","",VLOOKUP(A104,V$3:AA$1023,6,FALSE))</f>
      </c>
      <c r="R106" s="35">
        <v>1</v>
      </c>
      <c r="S106" s="2" t="s">
        <v>150</v>
      </c>
      <c r="T106" s="2"/>
      <c r="U106" s="1">
        <v>3</v>
      </c>
      <c r="V106" s="42">
        <f t="shared" si="51"/>
        <v>8</v>
      </c>
      <c r="W106" s="5" t="s">
        <v>197</v>
      </c>
      <c r="X106" s="7" t="s">
        <v>198</v>
      </c>
      <c r="Y106" s="42">
        <f ca="1" t="shared" si="26"/>
        <v>0.9930740462984735</v>
      </c>
      <c r="Z106" s="42">
        <f t="shared" si="27"/>
        <v>10</v>
      </c>
      <c r="AA106" s="42" t="s">
        <v>970</v>
      </c>
      <c r="AB106" s="42" t="s">
        <v>199</v>
      </c>
      <c r="AC106" s="39" t="s">
        <v>804</v>
      </c>
      <c r="AD106" s="39" t="s">
        <v>681</v>
      </c>
      <c r="AE106" s="39" t="s">
        <v>805</v>
      </c>
      <c r="AF106" s="39" t="s">
        <v>688</v>
      </c>
      <c r="AG106" s="39" t="s">
        <v>192</v>
      </c>
      <c r="AH106" s="39" t="s">
        <v>781</v>
      </c>
      <c r="AI106" s="39" t="s">
        <v>572</v>
      </c>
      <c r="AJ106" s="39" t="s">
        <v>1088</v>
      </c>
      <c r="AK106" s="39" t="s">
        <v>200</v>
      </c>
      <c r="AP106" s="39">
        <f ca="1" t="shared" si="28"/>
        <v>0.15057060928367738</v>
      </c>
      <c r="AQ106" s="39">
        <f ca="1" t="shared" si="29"/>
        <v>0.9652807749955616</v>
      </c>
      <c r="AR106" s="39">
        <f ca="1" t="shared" si="30"/>
        <v>0.23381823141087832</v>
      </c>
      <c r="AS106" s="39">
        <f ca="1" t="shared" si="31"/>
        <v>0.2228835397219513</v>
      </c>
      <c r="AT106" s="39">
        <f ca="1" t="shared" si="39"/>
        <v>0.5401776862359695</v>
      </c>
      <c r="AU106" s="39">
        <f ca="1" t="shared" si="52"/>
        <v>0.29638352345657637</v>
      </c>
      <c r="AV106" s="39">
        <f ca="1">IF(AH106=0,"",RAND())</f>
        <v>0.9939108670365286</v>
      </c>
      <c r="AW106" s="39">
        <f ca="1">IF(AI106=0,"",RAND())</f>
        <v>0.4099521657478187</v>
      </c>
      <c r="AX106" s="39">
        <f ca="1">IF(AJ106=0,"",RAND())</f>
        <v>0.3515468093272107</v>
      </c>
      <c r="AY106" s="39">
        <f ca="1">IF(AK106=0,"",RAND())</f>
        <v>0.7525414025364676</v>
      </c>
      <c r="BD106" s="38">
        <f t="shared" si="33"/>
        <v>10</v>
      </c>
      <c r="BE106" s="38">
        <f t="shared" si="34"/>
        <v>2</v>
      </c>
      <c r="BF106" s="38">
        <f t="shared" si="35"/>
        <v>8</v>
      </c>
      <c r="BG106" s="38">
        <f t="shared" si="36"/>
        <v>9</v>
      </c>
      <c r="BH106" s="38">
        <f t="shared" si="40"/>
        <v>4</v>
      </c>
      <c r="BI106" s="38">
        <f t="shared" si="53"/>
        <v>7</v>
      </c>
      <c r="BJ106" s="38">
        <f>RANK(AV106,$AP106:$BB106)</f>
        <v>1</v>
      </c>
      <c r="BK106" s="38">
        <f>RANK(AW106,$AP106:$BB106)</f>
        <v>5</v>
      </c>
      <c r="BL106" s="38">
        <f>RANK(AX106,$AP106:$BB106)</f>
        <v>6</v>
      </c>
      <c r="BM106" s="38">
        <f>RANK(AY106,$AP106:$BB106)</f>
        <v>3</v>
      </c>
      <c r="BR106" s="38">
        <v>104</v>
      </c>
      <c r="BS106" s="38" t="str">
        <f>HLOOKUP(BD106,$AB$2:$AN106,$BR106+1)</f>
        <v>early</v>
      </c>
      <c r="BT106" s="38" t="str">
        <f>HLOOKUP(BE106,$AB$2:$AN106,$BR106+1)</f>
        <v>do</v>
      </c>
      <c r="BU106" s="38" t="str">
        <f>HLOOKUP(BF106,$AB$2:$AN106,$BR106+1)</f>
        <v>school</v>
      </c>
      <c r="BV106" s="38" t="str">
        <f>HLOOKUP(BG106,$AB$2:$AN106,$BR106+1)</f>
        <v>so</v>
      </c>
      <c r="BW106" s="38" t="str">
        <f>HLOOKUP(BH106,$AB$2:$AN106,$BR106+1)</f>
        <v>have</v>
      </c>
      <c r="BX106" s="38" t="str">
        <f>HLOOKUP(BI106,$AB$2:$AN106,$BR106+1)</f>
        <v>for</v>
      </c>
      <c r="BY106" s="38" t="str">
        <f>HLOOKUP(BJ106,$AB$2:$AN106,$BR106+1)</f>
        <v>why</v>
      </c>
      <c r="BZ106" s="38" t="str">
        <f>HLOOKUP(BK106,$AB$2:$AN106,$BR106+1)</f>
        <v>to</v>
      </c>
      <c r="CA106" s="38" t="str">
        <f>HLOOKUP(BL106,$AB$2:$AN106,$BR106+1)</f>
        <v>leave</v>
      </c>
      <c r="CB106" s="38" t="str">
        <f>HLOOKUP(BM106,$AB$2:$AN106,$BR106+1)</f>
        <v>you</v>
      </c>
      <c r="CC106" s="38"/>
      <c r="CD106" s="38"/>
      <c r="CE106" s="38"/>
      <c r="CG106" s="36" t="str">
        <f t="shared" si="38"/>
        <v>助動詞</v>
      </c>
    </row>
    <row r="107" spans="1:85" ht="18.75" customHeight="1">
      <c r="A107" s="14"/>
      <c r="B107" s="14"/>
      <c r="C107" s="14"/>
      <c r="D107" s="14"/>
      <c r="E107" s="14"/>
      <c r="F107" s="14"/>
      <c r="G107" s="14"/>
      <c r="H107" s="14"/>
      <c r="I107" s="14"/>
      <c r="J107" s="14"/>
      <c r="K107" s="14"/>
      <c r="L107" s="14"/>
      <c r="M107" s="14"/>
      <c r="N107" s="14"/>
      <c r="O107" s="14"/>
      <c r="P107" s="14"/>
      <c r="Q107" s="14"/>
      <c r="R107" s="35">
        <v>1</v>
      </c>
      <c r="S107" s="2" t="s">
        <v>150</v>
      </c>
      <c r="T107" s="2"/>
      <c r="U107" s="1">
        <v>3</v>
      </c>
      <c r="V107" s="42">
        <f t="shared" si="51"/>
        <v>350</v>
      </c>
      <c r="W107" s="5" t="s">
        <v>229</v>
      </c>
      <c r="X107" s="7" t="s">
        <v>230</v>
      </c>
      <c r="Y107" s="42">
        <f ca="1" t="shared" si="26"/>
        <v>0.19153569730835862</v>
      </c>
      <c r="Z107" s="42">
        <f t="shared" si="27"/>
        <v>6</v>
      </c>
      <c r="AA107" s="42" t="s">
        <v>1810</v>
      </c>
      <c r="AB107" s="42" t="s">
        <v>2080</v>
      </c>
      <c r="AC107" s="39" t="s">
        <v>231</v>
      </c>
      <c r="AD107" s="39" t="s">
        <v>232</v>
      </c>
      <c r="AE107" s="39" t="s">
        <v>233</v>
      </c>
      <c r="AF107" s="39" t="s">
        <v>1885</v>
      </c>
      <c r="AG107" s="39" t="s">
        <v>234</v>
      </c>
      <c r="AP107" s="39">
        <f ca="1" t="shared" si="28"/>
        <v>0.5668905459990352</v>
      </c>
      <c r="AQ107" s="39">
        <f ca="1" t="shared" si="29"/>
        <v>0.6433792565248106</v>
      </c>
      <c r="AR107" s="39">
        <f ca="1" t="shared" si="30"/>
        <v>0.8390053301653921</v>
      </c>
      <c r="AS107" s="39">
        <f ca="1" t="shared" si="31"/>
        <v>0.4658747137303736</v>
      </c>
      <c r="AT107" s="39">
        <f ca="1" t="shared" si="39"/>
        <v>0.08267455431618753</v>
      </c>
      <c r="AU107" s="39">
        <f ca="1" t="shared" si="52"/>
        <v>0.1581249392777499</v>
      </c>
      <c r="BD107" s="38">
        <f t="shared" si="33"/>
        <v>3</v>
      </c>
      <c r="BE107" s="38">
        <f t="shared" si="34"/>
        <v>2</v>
      </c>
      <c r="BF107" s="38">
        <f t="shared" si="35"/>
        <v>1</v>
      </c>
      <c r="BG107" s="38">
        <f t="shared" si="36"/>
        <v>4</v>
      </c>
      <c r="BH107" s="38">
        <f t="shared" si="40"/>
        <v>6</v>
      </c>
      <c r="BI107" s="38">
        <f t="shared" si="53"/>
        <v>5</v>
      </c>
      <c r="BR107" s="38">
        <v>105</v>
      </c>
      <c r="BS107" s="38" t="str">
        <f>HLOOKUP(BD107,$AB$2:$AN107,$BR107+1)</f>
        <v>learn</v>
      </c>
      <c r="BT107" s="38" t="str">
        <f>HLOOKUP(BE107,$AB$2:$AN107,$BR107+1)</f>
        <v>should</v>
      </c>
      <c r="BU107" s="38" t="str">
        <f>HLOOKUP(BF107,$AB$2:$AN107,$BR107+1)</f>
        <v>we</v>
      </c>
      <c r="BV107" s="38" t="str">
        <f>HLOOKUP(BG107,$AB$2:$AN107,$BR107+1)</f>
        <v>about</v>
      </c>
      <c r="BW107" s="38" t="str">
        <f>HLOOKUP(BH107,$AB$2:$AN107,$BR107+1)</f>
        <v>earth</v>
      </c>
      <c r="BX107" s="38" t="str">
        <f>HLOOKUP(BI107,$AB$2:$AN107,$BR107+1)</f>
        <v>the</v>
      </c>
      <c r="BZ107" s="38"/>
      <c r="CA107" s="38"/>
      <c r="CB107" s="38"/>
      <c r="CC107" s="38"/>
      <c r="CD107" s="38"/>
      <c r="CE107" s="38"/>
      <c r="CG107" s="36" t="str">
        <f t="shared" si="38"/>
        <v>助動詞</v>
      </c>
    </row>
    <row r="108" spans="1:85" ht="13.5" customHeight="1">
      <c r="A108" s="8">
        <v>27</v>
      </c>
      <c r="B108" s="9" t="s">
        <v>1111</v>
      </c>
      <c r="C108" s="60" t="str">
        <f>VLOOKUP(A108,V$3:W$1027,2,FALSE)</f>
        <v>野球場へ行く道を教えてください。(四天王寺・改)</v>
      </c>
      <c r="D108" s="61"/>
      <c r="E108" s="61"/>
      <c r="F108" s="61"/>
      <c r="G108" s="61"/>
      <c r="H108" s="61"/>
      <c r="I108" s="61"/>
      <c r="J108" s="61"/>
      <c r="K108" s="61"/>
      <c r="L108" s="61"/>
      <c r="M108" s="58" t="str">
        <f>VLOOKUP(A108,V$3:BR$1023,49,FALSE)*100+VLOOKUP(A108,V$3:BR$1023,5,FALSE)&amp;" "&amp;VLOOKUP(A108,V$3:CG$1000,64,FALSE)</f>
        <v>11307 助動詞</v>
      </c>
      <c r="N108" s="59"/>
      <c r="O108" s="59"/>
      <c r="P108" s="59"/>
      <c r="Q108" s="59"/>
      <c r="R108" s="35">
        <v>1</v>
      </c>
      <c r="S108" s="2" t="s">
        <v>150</v>
      </c>
      <c r="T108" s="2"/>
      <c r="U108" s="1">
        <v>3</v>
      </c>
      <c r="V108" s="42">
        <f t="shared" si="51"/>
        <v>305</v>
      </c>
      <c r="W108" s="2" t="s">
        <v>842</v>
      </c>
      <c r="X108" s="1" t="s">
        <v>235</v>
      </c>
      <c r="Y108" s="42">
        <f ca="1" t="shared" si="26"/>
        <v>0.28341026539001857</v>
      </c>
      <c r="Z108" s="42">
        <f t="shared" si="27"/>
        <v>6</v>
      </c>
      <c r="AA108" s="42" t="s">
        <v>1810</v>
      </c>
      <c r="AB108" s="42" t="s">
        <v>2080</v>
      </c>
      <c r="AC108" s="39" t="s">
        <v>236</v>
      </c>
      <c r="AD108" s="39" t="s">
        <v>2105</v>
      </c>
      <c r="AE108" s="39" t="s">
        <v>237</v>
      </c>
      <c r="AF108" s="39" t="s">
        <v>238</v>
      </c>
      <c r="AG108" s="39" t="s">
        <v>239</v>
      </c>
      <c r="AP108" s="39">
        <f ca="1" t="shared" si="28"/>
        <v>0.039098827741014475</v>
      </c>
      <c r="AQ108" s="39">
        <f ca="1" t="shared" si="29"/>
        <v>0.2009142445031557</v>
      </c>
      <c r="AR108" s="39">
        <f ca="1" t="shared" si="30"/>
        <v>0.390122265492163</v>
      </c>
      <c r="AS108" s="39">
        <f ca="1" t="shared" si="31"/>
        <v>0.42580468097217605</v>
      </c>
      <c r="AT108" s="39">
        <f ca="1" t="shared" si="39"/>
        <v>0.6020963985328294</v>
      </c>
      <c r="AU108" s="39">
        <f ca="1" t="shared" si="52"/>
        <v>0.4000569909172311</v>
      </c>
      <c r="BD108" s="38">
        <f t="shared" si="33"/>
        <v>6</v>
      </c>
      <c r="BE108" s="38">
        <f t="shared" si="34"/>
        <v>5</v>
      </c>
      <c r="BF108" s="38">
        <f t="shared" si="35"/>
        <v>4</v>
      </c>
      <c r="BG108" s="38">
        <f t="shared" si="36"/>
        <v>2</v>
      </c>
      <c r="BH108" s="38">
        <f t="shared" si="40"/>
        <v>1</v>
      </c>
      <c r="BI108" s="38">
        <f t="shared" si="53"/>
        <v>3</v>
      </c>
      <c r="BR108" s="38">
        <v>106</v>
      </c>
      <c r="BS108" s="38" t="str">
        <f>HLOOKUP(BD108,$AB$2:$AN108,$BR108+1)</f>
        <v>neighbors</v>
      </c>
      <c r="BT108" s="38" t="str">
        <f>HLOOKUP(BE108,$AB$2:$AN108,$BR108+1)</f>
        <v>our</v>
      </c>
      <c r="BU108" s="38" t="str">
        <f>HLOOKUP(BF108,$AB$2:$AN108,$BR108+1)</f>
        <v>love</v>
      </c>
      <c r="BV108" s="38" t="str">
        <f>HLOOKUP(BG108,$AB$2:$AN108,$BR108+1)</f>
        <v>ought</v>
      </c>
      <c r="BW108" s="38" t="str">
        <f>HLOOKUP(BH108,$AB$2:$AN108,$BR108+1)</f>
        <v>we</v>
      </c>
      <c r="BX108" s="38" t="str">
        <f>HLOOKUP(BI108,$AB$2:$AN108,$BR108+1)</f>
        <v>to</v>
      </c>
      <c r="BZ108" s="38"/>
      <c r="CA108" s="38"/>
      <c r="CB108" s="38"/>
      <c r="CC108" s="38"/>
      <c r="CD108" s="38"/>
      <c r="CE108" s="38"/>
      <c r="CG108" s="36" t="str">
        <f t="shared" si="38"/>
        <v>助動詞</v>
      </c>
    </row>
    <row r="109" spans="1:85" ht="18.75" customHeight="1">
      <c r="A109" s="14"/>
      <c r="B109" s="14" t="s">
        <v>1112</v>
      </c>
      <c r="C109" s="14" t="str">
        <f>VLOOKUP($A108,$V$3:$CE$1023,BS$1,FALSE)</f>
        <v>get</v>
      </c>
      <c r="D109" s="14" t="s">
        <v>1110</v>
      </c>
      <c r="E109" s="14" t="str">
        <f>VLOOKUP($A108,$V$3:$CE$1023,BT$1,FALSE)</f>
        <v>I</v>
      </c>
      <c r="F109" s="14" t="s">
        <v>1110</v>
      </c>
      <c r="G109" s="14" t="str">
        <f>VLOOKUP($A108,$V$3:$CE$1023,BU$1,FALSE)</f>
        <v>to</v>
      </c>
      <c r="H109" s="14" t="s">
        <v>1110</v>
      </c>
      <c r="I109" s="14" t="str">
        <f>VLOOKUP($A108,$V$3:$CE$1023,BV$1,FALSE)</f>
        <v>can</v>
      </c>
      <c r="J109" s="14" t="str">
        <f>IF(VLOOKUP($A108,$V$3:$BR$1023,5,FALSE)=4,")","/")</f>
        <v>/</v>
      </c>
      <c r="K109" s="14" t="str">
        <f>IF(J109=")",VLOOKUP(A108,$V$3:$AA$1023,6,FALSE),VLOOKUP($A108,$V$3:$CE$1023,BW$1,FALSE))</f>
        <v>ballpark</v>
      </c>
      <c r="L109" s="14" t="str">
        <f>IF(VLOOKUP($A108,$V$3:$BR$1023,5,FALSE)=5,")",IF(VLOOKUP($A108,$V$3:$BR$1023,5,FALSE)&gt;=6,"/",""))</f>
        <v>/</v>
      </c>
      <c r="M109" s="14" t="str">
        <f>IF(L109=")",VLOOKUP($A108,V$3:AA$1023,6,FALSE),IF(L109="","",VLOOKUP($A108,$V$3:$CE$1023,BX$1,FALSE)))</f>
        <v>the</v>
      </c>
      <c r="N109" s="14" t="str">
        <f>IF(VLOOKUP($A108,$V$3:$BR$1023,5,FALSE)=6,")",IF(VLOOKUP($A108,$V$3:$BR$1023,5,FALSE)&gt;=7,"/",""))</f>
        <v>/</v>
      </c>
      <c r="O109" s="14" t="str">
        <f>IF(N109=")",VLOOKUP($A108,V$3:AA$1023,6,FALSE),IF(N109="","",VLOOKUP($A108,$V$3:$CE$1023,BY$1,FALSE)))</f>
        <v>how</v>
      </c>
      <c r="P109" s="14" t="str">
        <f>IF(VLOOKUP(A108,V$3:Z$1023,5,FALSE)=7,")",IF(VLOOKUP(A108,V$3:Z$1023,5,FALSE)&gt;7,"/",""))</f>
        <v>)</v>
      </c>
      <c r="Q109" s="13" t="str">
        <f>IF(P109=")",VLOOKUP(A108,V$3:AA$1023,6,FALSE),"")</f>
        <v>?</v>
      </c>
      <c r="R109" s="35">
        <v>1</v>
      </c>
      <c r="S109" s="2" t="s">
        <v>150</v>
      </c>
      <c r="T109" s="2"/>
      <c r="U109" s="1">
        <v>3</v>
      </c>
      <c r="V109" s="42">
        <f t="shared" si="51"/>
        <v>181</v>
      </c>
      <c r="W109" s="2" t="s">
        <v>843</v>
      </c>
      <c r="X109" s="1" t="s">
        <v>798</v>
      </c>
      <c r="Y109" s="42">
        <f ca="1" t="shared" si="26"/>
        <v>0.5835433953723519</v>
      </c>
      <c r="Z109" s="42">
        <f t="shared" si="27"/>
        <v>5</v>
      </c>
      <c r="AA109" s="42" t="s">
        <v>1810</v>
      </c>
      <c r="AB109" s="42" t="s">
        <v>1257</v>
      </c>
      <c r="AC109" s="39" t="s">
        <v>799</v>
      </c>
      <c r="AD109" s="39" t="s">
        <v>800</v>
      </c>
      <c r="AE109" s="39" t="s">
        <v>688</v>
      </c>
      <c r="AF109" s="39" t="s">
        <v>801</v>
      </c>
      <c r="AP109" s="39">
        <f ca="1" t="shared" si="28"/>
        <v>0.46053524599808027</v>
      </c>
      <c r="AQ109" s="39">
        <f ca="1" t="shared" si="29"/>
        <v>0.12797794714630273</v>
      </c>
      <c r="AR109" s="39">
        <f ca="1" t="shared" si="30"/>
        <v>0.08274592383909662</v>
      </c>
      <c r="AS109" s="39">
        <f ca="1" t="shared" si="31"/>
        <v>0.8041186445622643</v>
      </c>
      <c r="AT109" s="39">
        <f ca="1" t="shared" si="39"/>
        <v>0.8590450237679494</v>
      </c>
      <c r="BD109" s="38">
        <f t="shared" si="33"/>
        <v>3</v>
      </c>
      <c r="BE109" s="38">
        <f t="shared" si="34"/>
        <v>4</v>
      </c>
      <c r="BF109" s="38">
        <f t="shared" si="35"/>
        <v>5</v>
      </c>
      <c r="BG109" s="38">
        <f t="shared" si="36"/>
        <v>2</v>
      </c>
      <c r="BH109" s="38">
        <f t="shared" si="40"/>
        <v>1</v>
      </c>
      <c r="BR109" s="38">
        <v>107</v>
      </c>
      <c r="BS109" s="38" t="str">
        <f>HLOOKUP(BD109,$AB$2:$AN109,$BR109+1)</f>
        <v>used</v>
      </c>
      <c r="BT109" s="38" t="str">
        <f>HLOOKUP(BE109,$AB$2:$AN109,$BR109+1)</f>
        <v>to</v>
      </c>
      <c r="BU109" s="38" t="str">
        <f>HLOOKUP(BF109,$AB$2:$AN109,$BR109+1)</f>
        <v>smoke</v>
      </c>
      <c r="BV109" s="38" t="str">
        <f>HLOOKUP(BG109,$AB$2:$AN109,$BR109+1)</f>
        <v>father</v>
      </c>
      <c r="BW109" s="38" t="str">
        <f>HLOOKUP(BH109,$AB$2:$AN109,$BR109+1)</f>
        <v>my</v>
      </c>
      <c r="BZ109" s="38"/>
      <c r="CA109" s="38"/>
      <c r="CB109" s="38"/>
      <c r="CC109" s="38"/>
      <c r="CD109" s="38"/>
      <c r="CE109" s="38"/>
      <c r="CG109" s="36" t="str">
        <f t="shared" si="38"/>
        <v>助動詞</v>
      </c>
    </row>
    <row r="110" spans="1:85" ht="18.75" customHeight="1">
      <c r="A110" s="14"/>
      <c r="B110" s="14"/>
      <c r="C110" s="14">
        <f>IF(VLOOKUP($A108,$V$3:$Z$1023,5,FALSE)&gt;=8,VLOOKUP($A108,$V$3:$CE$1023,BZ$1,FALSE),"")</f>
      </c>
      <c r="D110" s="14">
        <f>IF(VLOOKUP($A108,$V$3:$BR$1023,5,FALSE)=8,")",IF(VLOOKUP($A108,$V$3:$BR$1023,5,FALSE)&gt;=9,"/",""))</f>
      </c>
      <c r="E110" s="14">
        <f>IF(VLOOKUP($A108,$V$3:$Z$1023,5,FALSE)&gt;=9,VLOOKUP($A108,$V$3:$CE$1023,CA$1,FALSE),IF(D110=")",VLOOKUP(A108,$V$3:$AA$1023,6,FALSE),""))</f>
      </c>
      <c r="F110" s="14">
        <f>IF(VLOOKUP($A108,$V$3:$BR$1023,5,FALSE)=9,")",IF(VLOOKUP($A108,$V$3:$BR$1023,5,FALSE)&gt;=10,"/",""))</f>
      </c>
      <c r="G110" s="14">
        <f>IF(VLOOKUP($A108,$V$3:$Z$1023,5,FALSE)&gt;=10,VLOOKUP($A108,$V$3:$CE$1023,CB$1,FALSE),IF(F110=")",VLOOKUP(A108,$V$3:$AA$1023,6,FALSE),""))</f>
      </c>
      <c r="H110" s="14">
        <f>IF(VLOOKUP($A108,$V$3:$BR$1023,5,FALSE)=10,")",IF(VLOOKUP($A108,$V$3:$BR$1023,5,FALSE)&gt;=11,"/",""))</f>
      </c>
      <c r="I110" s="14">
        <f>IF(VLOOKUP($A108,$V$3:$Z$1023,5,FALSE)&gt;=11,VLOOKUP($A108,$V$3:$CE$1023,CC$1,FALSE),IF(H110=")",VLOOKUP(A108,$V$3:$AA$1023,6,FALSE),""))</f>
      </c>
      <c r="J110" s="14">
        <f>IF(VLOOKUP($A108,$V$3:$BR$1023,5,FALSE)=11,")",IF(VLOOKUP($A108,$V$3:$BR$1023,5,FALSE)&gt;=12,"/",""))</f>
      </c>
      <c r="K110" s="14">
        <f>IF(VLOOKUP($A108,$V$3:$Z$1023,5,FALSE)&gt;=12,VLOOKUP($A108,$V$3:$CE$1023,CD$1,FALSE),IF(J110=")",VLOOKUP(A108,$V$3:$AA$1023,6,FALSE),""))</f>
      </c>
      <c r="L110" s="14">
        <f>IF(VLOOKUP($A108,$V$3:$BR$1023,5,FALSE)=12,")",IF(VLOOKUP($A108,$V$3:$BR$1023,5,FALSE)&gt;=13,"/",""))</f>
      </c>
      <c r="M110" s="14">
        <f>IF(VLOOKUP($A108,$V$3:$Z$1023,5,FALSE)&gt;=13,VLOOKUP($A108,$V$3:$CE$1023,CE$1,FALSE),IF(L110=")",VLOOKUP(A108,$V$3:$AA$1023,6,FALSE),""))</f>
      </c>
      <c r="N110" s="14">
        <f>IF(VLOOKUP($A108,$V$3:$BR$1023,5,FALSE)=13,")",IF(VLOOKUP($A108,$V$3:$BR$1023,5,FALSE)&gt;=14,"/",""))</f>
      </c>
      <c r="O110" s="14"/>
      <c r="P110" s="14"/>
      <c r="Q110" s="13">
        <f>IF(P110="","",VLOOKUP(A108,V$3:AA$1023,6,FALSE))</f>
      </c>
      <c r="R110" s="35">
        <v>1</v>
      </c>
      <c r="S110" s="2" t="s">
        <v>150</v>
      </c>
      <c r="T110" s="2"/>
      <c r="U110" s="1">
        <v>3</v>
      </c>
      <c r="V110" s="42">
        <f t="shared" si="51"/>
        <v>351</v>
      </c>
      <c r="W110" s="2" t="s">
        <v>241</v>
      </c>
      <c r="X110" s="1" t="s">
        <v>242</v>
      </c>
      <c r="Y110" s="42">
        <f ca="1" t="shared" si="26"/>
        <v>0.19101295186792955</v>
      </c>
      <c r="Z110" s="42">
        <f t="shared" si="27"/>
        <v>7</v>
      </c>
      <c r="AA110" s="42" t="s">
        <v>1810</v>
      </c>
      <c r="AB110" s="42" t="s">
        <v>2060</v>
      </c>
      <c r="AC110" s="39" t="s">
        <v>211</v>
      </c>
      <c r="AD110" s="39" t="s">
        <v>214</v>
      </c>
      <c r="AE110" s="39" t="s">
        <v>2104</v>
      </c>
      <c r="AF110" s="39" t="s">
        <v>2055</v>
      </c>
      <c r="AG110" s="39" t="s">
        <v>2054</v>
      </c>
      <c r="AH110" s="39" t="s">
        <v>215</v>
      </c>
      <c r="AP110" s="39">
        <f ca="1" t="shared" si="28"/>
        <v>0.6162872647754991</v>
      </c>
      <c r="AQ110" s="39">
        <f ca="1" t="shared" si="29"/>
        <v>0.7685543601767657</v>
      </c>
      <c r="AR110" s="39">
        <f ca="1" t="shared" si="30"/>
        <v>0.18369829601599008</v>
      </c>
      <c r="AS110" s="39">
        <f ca="1" t="shared" si="31"/>
        <v>0.46628703393389426</v>
      </c>
      <c r="AT110" s="39">
        <f ca="1" t="shared" si="39"/>
        <v>0.31229217303858836</v>
      </c>
      <c r="AU110" s="39">
        <f aca="true" ca="1" t="shared" si="54" ref="AU110:AV114">IF(AG110=0,"",RAND())</f>
        <v>0.2327584119762931</v>
      </c>
      <c r="AV110" s="39">
        <f ca="1" t="shared" si="54"/>
        <v>0.13169101917453818</v>
      </c>
      <c r="BD110" s="38">
        <f t="shared" si="33"/>
        <v>2</v>
      </c>
      <c r="BE110" s="38">
        <f t="shared" si="34"/>
        <v>1</v>
      </c>
      <c r="BF110" s="38">
        <f t="shared" si="35"/>
        <v>6</v>
      </c>
      <c r="BG110" s="38">
        <f t="shared" si="36"/>
        <v>3</v>
      </c>
      <c r="BH110" s="38">
        <f t="shared" si="40"/>
        <v>4</v>
      </c>
      <c r="BI110" s="38">
        <f aca="true" t="shared" si="55" ref="BI110:BJ114">RANK(AU110,$AP110:$BB110)</f>
        <v>5</v>
      </c>
      <c r="BJ110" s="38">
        <f t="shared" si="55"/>
        <v>7</v>
      </c>
      <c r="BR110" s="38">
        <v>108</v>
      </c>
      <c r="BS110" s="38" t="str">
        <f>HLOOKUP(BD110,$AB$2:$AN110,$BR110+1)</f>
        <v>had</v>
      </c>
      <c r="BT110" s="38" t="str">
        <f>HLOOKUP(BE110,$AB$2:$AN110,$BR110+1)</f>
        <v>you</v>
      </c>
      <c r="BU110" s="38" t="str">
        <f>HLOOKUP(BF110,$AB$2:$AN110,$BR110+1)</f>
        <v>at</v>
      </c>
      <c r="BV110" s="38" t="str">
        <f>HLOOKUP(BG110,$AB$2:$AN110,$BR110+1)</f>
        <v>better</v>
      </c>
      <c r="BW110" s="38" t="str">
        <f>HLOOKUP(BH110,$AB$2:$AN110,$BR110+1)</f>
        <v>go</v>
      </c>
      <c r="BX110" s="38" t="str">
        <f>HLOOKUP(BI110,$AB$2:$AN110,$BR110+1)</f>
        <v>home</v>
      </c>
      <c r="BY110" s="38" t="str">
        <f>HLOOKUP(BJ110,$AB$2:$AN110,$BR110+1)</f>
        <v>once</v>
      </c>
      <c r="BZ110" s="38"/>
      <c r="CA110" s="38"/>
      <c r="CB110" s="38"/>
      <c r="CC110" s="38"/>
      <c r="CD110" s="38"/>
      <c r="CE110" s="38"/>
      <c r="CG110" s="36" t="str">
        <f t="shared" si="38"/>
        <v>助動詞</v>
      </c>
    </row>
    <row r="111" spans="1:85" ht="18.75" customHeight="1">
      <c r="A111" s="14"/>
      <c r="B111" s="14"/>
      <c r="C111" s="14"/>
      <c r="D111" s="14"/>
      <c r="E111" s="14"/>
      <c r="F111" s="14"/>
      <c r="G111" s="14"/>
      <c r="H111" s="14"/>
      <c r="I111" s="14"/>
      <c r="J111" s="14"/>
      <c r="K111" s="14"/>
      <c r="L111" s="14"/>
      <c r="M111" s="14"/>
      <c r="N111" s="14"/>
      <c r="O111" s="14"/>
      <c r="P111" s="14"/>
      <c r="Q111" s="14"/>
      <c r="R111" s="35">
        <v>1</v>
      </c>
      <c r="S111" s="2" t="s">
        <v>150</v>
      </c>
      <c r="T111" s="2"/>
      <c r="U111" s="1">
        <v>3</v>
      </c>
      <c r="V111" s="42">
        <f t="shared" si="51"/>
        <v>367</v>
      </c>
      <c r="W111" s="2" t="s">
        <v>243</v>
      </c>
      <c r="X111" s="1" t="s">
        <v>244</v>
      </c>
      <c r="Y111" s="42">
        <f ca="1" t="shared" si="26"/>
        <v>0.1495272949360904</v>
      </c>
      <c r="Z111" s="42">
        <f t="shared" si="27"/>
        <v>7</v>
      </c>
      <c r="AA111" s="42" t="s">
        <v>1810</v>
      </c>
      <c r="AB111" s="42" t="s">
        <v>1822</v>
      </c>
      <c r="AC111" s="39" t="s">
        <v>245</v>
      </c>
      <c r="AD111" s="39" t="s">
        <v>2097</v>
      </c>
      <c r="AE111" s="39" t="s">
        <v>2105</v>
      </c>
      <c r="AF111" s="39" t="s">
        <v>125</v>
      </c>
      <c r="AG111" s="39" t="s">
        <v>95</v>
      </c>
      <c r="AH111" s="39" t="s">
        <v>246</v>
      </c>
      <c r="AP111" s="39">
        <f ca="1" t="shared" si="28"/>
        <v>0.017984816845409313</v>
      </c>
      <c r="AQ111" s="39">
        <f ca="1" t="shared" si="29"/>
        <v>0.84021323876486</v>
      </c>
      <c r="AR111" s="39">
        <f ca="1" t="shared" si="30"/>
        <v>0.9455449096898834</v>
      </c>
      <c r="AS111" s="39">
        <f ca="1" t="shared" si="31"/>
        <v>0.6195709864389416</v>
      </c>
      <c r="AT111" s="39">
        <f ca="1" t="shared" si="39"/>
        <v>0.40788506434449445</v>
      </c>
      <c r="AU111" s="39">
        <f ca="1" t="shared" si="54"/>
        <v>0.050543927280016776</v>
      </c>
      <c r="AV111" s="39">
        <f ca="1" t="shared" si="54"/>
        <v>0.6032368170447575</v>
      </c>
      <c r="BD111" s="38">
        <f t="shared" si="33"/>
        <v>7</v>
      </c>
      <c r="BE111" s="38">
        <f t="shared" si="34"/>
        <v>2</v>
      </c>
      <c r="BF111" s="38">
        <f t="shared" si="35"/>
        <v>1</v>
      </c>
      <c r="BG111" s="38">
        <f t="shared" si="36"/>
        <v>3</v>
      </c>
      <c r="BH111" s="38">
        <f t="shared" si="40"/>
        <v>5</v>
      </c>
      <c r="BI111" s="38">
        <f t="shared" si="55"/>
        <v>6</v>
      </c>
      <c r="BJ111" s="38">
        <f t="shared" si="55"/>
        <v>4</v>
      </c>
      <c r="BR111" s="38">
        <v>109</v>
      </c>
      <c r="BS111" s="38" t="str">
        <f>HLOOKUP(BD111,$AB$2:$AN111,$BR111+1)</f>
        <v>again</v>
      </c>
      <c r="BT111" s="38" t="str">
        <f>HLOOKUP(BE111,$AB$2:$AN111,$BR111+1)</f>
        <v>would</v>
      </c>
      <c r="BU111" s="38" t="str">
        <f>HLOOKUP(BF111,$AB$2:$AN111,$BR111+1)</f>
        <v>I</v>
      </c>
      <c r="BV111" s="38" t="str">
        <f>HLOOKUP(BG111,$AB$2:$AN111,$BR111+1)</f>
        <v>like</v>
      </c>
      <c r="BW111" s="38" t="str">
        <f>HLOOKUP(BH111,$AB$2:$AN111,$BR111+1)</f>
        <v>come</v>
      </c>
      <c r="BX111" s="38" t="str">
        <f>HLOOKUP(BI111,$AB$2:$AN111,$BR111+1)</f>
        <v>here</v>
      </c>
      <c r="BY111" s="38" t="str">
        <f>HLOOKUP(BJ111,$AB$2:$AN111,$BR111+1)</f>
        <v>to</v>
      </c>
      <c r="BZ111" s="38"/>
      <c r="CA111" s="38"/>
      <c r="CB111" s="38"/>
      <c r="CC111" s="38"/>
      <c r="CD111" s="38"/>
      <c r="CE111" s="38"/>
      <c r="CG111" s="36" t="str">
        <f t="shared" si="38"/>
        <v>助動詞</v>
      </c>
    </row>
    <row r="112" spans="1:85" ht="13.5" customHeight="1">
      <c r="A112" s="8">
        <v>28</v>
      </c>
      <c r="B112" s="9" t="s">
        <v>1111</v>
      </c>
      <c r="C112" s="60" t="str">
        <f>VLOOKUP(A112,V$3:W$1027,2,FALSE)</f>
        <v>彼らはテレビを見ていません。</v>
      </c>
      <c r="D112" s="61"/>
      <c r="E112" s="61"/>
      <c r="F112" s="61"/>
      <c r="G112" s="61"/>
      <c r="H112" s="61"/>
      <c r="I112" s="61"/>
      <c r="J112" s="61"/>
      <c r="K112" s="61"/>
      <c r="L112" s="61"/>
      <c r="M112" s="58" t="str">
        <f>VLOOKUP(A112,V$3:BR$1023,49,FALSE)*100+VLOOKUP(A112,V$3:BR$1023,5,FALSE)&amp;" "&amp;VLOOKUP(A112,V$3:CG$1000,64,FALSE)</f>
        <v>6005 進行形</v>
      </c>
      <c r="N112" s="59"/>
      <c r="O112" s="59"/>
      <c r="P112" s="59"/>
      <c r="Q112" s="59"/>
      <c r="R112" s="35">
        <v>1</v>
      </c>
      <c r="S112" s="2" t="s">
        <v>150</v>
      </c>
      <c r="T112" s="2"/>
      <c r="U112" s="1">
        <v>3</v>
      </c>
      <c r="V112" s="42">
        <f t="shared" si="51"/>
        <v>128</v>
      </c>
      <c r="W112" s="5" t="s">
        <v>247</v>
      </c>
      <c r="X112" s="7" t="s">
        <v>248</v>
      </c>
      <c r="Y112" s="42">
        <f ca="1" t="shared" si="26"/>
        <v>0.7188905673438644</v>
      </c>
      <c r="Z112" s="42">
        <f t="shared" si="27"/>
        <v>7</v>
      </c>
      <c r="AA112" s="42" t="s">
        <v>1810</v>
      </c>
      <c r="AB112" s="42" t="s">
        <v>2060</v>
      </c>
      <c r="AC112" s="39" t="s">
        <v>21</v>
      </c>
      <c r="AD112" s="39" t="s">
        <v>249</v>
      </c>
      <c r="AE112" s="39" t="s">
        <v>2105</v>
      </c>
      <c r="AF112" s="39" t="s">
        <v>250</v>
      </c>
      <c r="AG112" s="39" t="s">
        <v>2033</v>
      </c>
      <c r="AH112" s="39" t="s">
        <v>251</v>
      </c>
      <c r="AP112" s="39">
        <f ca="1" t="shared" si="28"/>
        <v>0.8641044503568085</v>
      </c>
      <c r="AQ112" s="39">
        <f ca="1" t="shared" si="29"/>
        <v>0.5811339542162353</v>
      </c>
      <c r="AR112" s="39">
        <f ca="1" t="shared" si="30"/>
        <v>0.5278913576464888</v>
      </c>
      <c r="AS112" s="39">
        <f ca="1" t="shared" si="31"/>
        <v>0.6001071965635227</v>
      </c>
      <c r="AT112" s="39">
        <f ca="1" t="shared" si="39"/>
        <v>0.6323504461660816</v>
      </c>
      <c r="AU112" s="39">
        <f ca="1" t="shared" si="54"/>
        <v>0.5250587970874268</v>
      </c>
      <c r="AV112" s="39">
        <f ca="1" t="shared" si="54"/>
        <v>0.8137731956181513</v>
      </c>
      <c r="BD112" s="38">
        <f t="shared" si="33"/>
        <v>1</v>
      </c>
      <c r="BE112" s="38">
        <f t="shared" si="34"/>
        <v>5</v>
      </c>
      <c r="BF112" s="38">
        <f t="shared" si="35"/>
        <v>6</v>
      </c>
      <c r="BG112" s="38">
        <f t="shared" si="36"/>
        <v>4</v>
      </c>
      <c r="BH112" s="38">
        <f t="shared" si="40"/>
        <v>3</v>
      </c>
      <c r="BI112" s="38">
        <f t="shared" si="55"/>
        <v>7</v>
      </c>
      <c r="BJ112" s="38">
        <f t="shared" si="55"/>
        <v>2</v>
      </c>
      <c r="BR112" s="38">
        <v>110</v>
      </c>
      <c r="BS112" s="38" t="str">
        <f>HLOOKUP(BD112,$AB$2:$AN112,$BR112+1)</f>
        <v>you</v>
      </c>
      <c r="BT112" s="38" t="str">
        <f>HLOOKUP(BE112,$AB$2:$AN112,$BR112+1)</f>
        <v>write</v>
      </c>
      <c r="BU112" s="38" t="str">
        <f>HLOOKUP(BF112,$AB$2:$AN112,$BR112+1)</f>
        <v>your</v>
      </c>
      <c r="BV112" s="38" t="str">
        <f>HLOOKUP(BG112,$AB$2:$AN112,$BR112+1)</f>
        <v>to</v>
      </c>
      <c r="BW112" s="38" t="str">
        <f>HLOOKUP(BH112,$AB$2:$AN112,$BR112+1)</f>
        <v>only</v>
      </c>
      <c r="BX112" s="38" t="str">
        <f>HLOOKUP(BI112,$AB$2:$AN112,$BR112+1)</f>
        <v>name</v>
      </c>
      <c r="BY112" s="38" t="str">
        <f>HLOOKUP(BJ112,$AB$2:$AN112,$BR112+1)</f>
        <v>have</v>
      </c>
      <c r="BZ112" s="38"/>
      <c r="CA112" s="38"/>
      <c r="CB112" s="38"/>
      <c r="CC112" s="38"/>
      <c r="CD112" s="38"/>
      <c r="CE112" s="38"/>
      <c r="CG112" s="36" t="str">
        <f t="shared" si="38"/>
        <v>助動詞</v>
      </c>
    </row>
    <row r="113" spans="1:85" ht="18.75" customHeight="1">
      <c r="A113" s="14"/>
      <c r="B113" s="14" t="s">
        <v>1112</v>
      </c>
      <c r="C113" s="14" t="str">
        <f>VLOOKUP($A112,$V$3:$CE$1023,BS$1,FALSE)</f>
        <v>TV</v>
      </c>
      <c r="D113" s="14" t="s">
        <v>1110</v>
      </c>
      <c r="E113" s="14" t="str">
        <f>VLOOKUP($A112,$V$3:$CE$1023,BT$1,FALSE)</f>
        <v>watching</v>
      </c>
      <c r="F113" s="14" t="s">
        <v>1110</v>
      </c>
      <c r="G113" s="14" t="str">
        <f>VLOOKUP($A112,$V$3:$CE$1023,BU$1,FALSE)</f>
        <v>they</v>
      </c>
      <c r="H113" s="14" t="s">
        <v>1110</v>
      </c>
      <c r="I113" s="14" t="str">
        <f>VLOOKUP($A112,$V$3:$CE$1023,BV$1,FALSE)</f>
        <v>not</v>
      </c>
      <c r="J113" s="14" t="str">
        <f>IF(VLOOKUP($A112,$V$3:$BR$1023,5,FALSE)=4,")","/")</f>
        <v>/</v>
      </c>
      <c r="K113" s="14" t="str">
        <f>IF(J113=")",VLOOKUP(A112,$V$3:$AA$1023,6,FALSE),VLOOKUP($A112,$V$3:$CE$1023,BW$1,FALSE))</f>
        <v>are</v>
      </c>
      <c r="L113" s="14" t="str">
        <f>IF(VLOOKUP($A112,$V$3:$BR$1023,5,FALSE)=5,")",IF(VLOOKUP($A112,$V$3:$BR$1023,5,FALSE)&gt;=6,"/",""))</f>
        <v>)</v>
      </c>
      <c r="M113" s="14" t="str">
        <f>IF(L113=")",VLOOKUP($A112,V$3:AA$1023,6,FALSE),IF(L113="","",VLOOKUP($A112,$V$3:$CE$1023,BX$1,FALSE)))</f>
        <v>.</v>
      </c>
      <c r="N113" s="14">
        <f>IF(VLOOKUP($A112,$V$3:$BR$1023,5,FALSE)=6,")",IF(VLOOKUP($A112,$V$3:$BR$1023,5,FALSE)&gt;=7,"/",""))</f>
      </c>
      <c r="O113" s="14">
        <f>IF(N113=")",VLOOKUP($A112,V$3:AA$1023,6,FALSE),IF(N113="","",VLOOKUP($A112,$V$3:$CE$1023,BY$1,FALSE)))</f>
      </c>
      <c r="P113" s="14">
        <f>IF(VLOOKUP(A112,V$3:Z$1023,5,FALSE)=7,")",IF(VLOOKUP(A112,V$3:Z$1023,5,FALSE)&gt;7,"/",""))</f>
      </c>
      <c r="Q113" s="13">
        <f>IF(P113=")",VLOOKUP(A112,V$3:AA$1023,6,FALSE),"")</f>
      </c>
      <c r="R113" s="35">
        <v>1</v>
      </c>
      <c r="S113" s="2" t="s">
        <v>150</v>
      </c>
      <c r="T113" s="2"/>
      <c r="U113" s="1"/>
      <c r="V113" s="42">
        <f t="shared" si="51"/>
        <v>236</v>
      </c>
      <c r="W113" s="5" t="s">
        <v>844</v>
      </c>
      <c r="X113" s="7" t="s">
        <v>714</v>
      </c>
      <c r="Y113" s="42">
        <f ca="1" t="shared" si="26"/>
        <v>0.43558888409189667</v>
      </c>
      <c r="Z113" s="42">
        <f t="shared" si="27"/>
        <v>8</v>
      </c>
      <c r="AA113" s="42" t="s">
        <v>1810</v>
      </c>
      <c r="AB113" s="42" t="s">
        <v>715</v>
      </c>
      <c r="AC113" s="39" t="s">
        <v>716</v>
      </c>
      <c r="AD113" s="39" t="s">
        <v>717</v>
      </c>
      <c r="AE113" s="39" t="s">
        <v>718</v>
      </c>
      <c r="AF113" s="39" t="s">
        <v>688</v>
      </c>
      <c r="AG113" s="39" t="s">
        <v>719</v>
      </c>
      <c r="AH113" s="39" t="s">
        <v>703</v>
      </c>
      <c r="AI113" s="39" t="s">
        <v>767</v>
      </c>
      <c r="AP113" s="39">
        <f ca="1" t="shared" si="28"/>
        <v>0.7626116697491705</v>
      </c>
      <c r="AQ113" s="39">
        <f ca="1" t="shared" si="29"/>
        <v>0.8205356066034355</v>
      </c>
      <c r="AR113" s="39">
        <f ca="1" t="shared" si="30"/>
        <v>0.691519452340013</v>
      </c>
      <c r="AS113" s="39">
        <f ca="1" t="shared" si="31"/>
        <v>0.8129061485255829</v>
      </c>
      <c r="AT113" s="39">
        <f ca="1" t="shared" si="39"/>
        <v>0.6238684312676401</v>
      </c>
      <c r="AU113" s="39">
        <f ca="1" t="shared" si="54"/>
        <v>0.22319047949374937</v>
      </c>
      <c r="AV113" s="39">
        <f ca="1" t="shared" si="54"/>
        <v>0.16502610811258145</v>
      </c>
      <c r="AW113" s="39">
        <f ca="1">IF(AI113=0,"",RAND())</f>
        <v>0.9327347736624092</v>
      </c>
      <c r="BD113" s="38">
        <f t="shared" si="33"/>
        <v>4</v>
      </c>
      <c r="BE113" s="38">
        <f t="shared" si="34"/>
        <v>2</v>
      </c>
      <c r="BF113" s="38">
        <f t="shared" si="35"/>
        <v>5</v>
      </c>
      <c r="BG113" s="38">
        <f t="shared" si="36"/>
        <v>3</v>
      </c>
      <c r="BH113" s="38">
        <f t="shared" si="40"/>
        <v>6</v>
      </c>
      <c r="BI113" s="38">
        <f t="shared" si="55"/>
        <v>7</v>
      </c>
      <c r="BJ113" s="38">
        <f t="shared" si="55"/>
        <v>8</v>
      </c>
      <c r="BK113" s="38">
        <f>RANK(AW113,$AP113:$BB113)</f>
        <v>1</v>
      </c>
      <c r="BR113" s="38">
        <v>111</v>
      </c>
      <c r="BS113" s="38" t="str">
        <f>HLOOKUP(BD113,$AB$2:$AN113,$BR113+1)</f>
        <v>able</v>
      </c>
      <c r="BT113" s="38" t="str">
        <f>HLOOKUP(BE113,$AB$2:$AN113,$BR113+1)</f>
        <v>one</v>
      </c>
      <c r="BU113" s="38" t="str">
        <f>HLOOKUP(BF113,$AB$2:$AN113,$BR113+1)</f>
        <v>to</v>
      </c>
      <c r="BV113" s="38" t="str">
        <f>HLOOKUP(BG113,$AB$2:$AN113,$BR113+1)</f>
        <v>was</v>
      </c>
      <c r="BW113" s="38" t="str">
        <f>HLOOKUP(BH113,$AB$2:$AN113,$BR113+1)</f>
        <v>see</v>
      </c>
      <c r="BX113" s="38" t="str">
        <f>HLOOKUP(BI113,$AB$2:$AN113,$BR113+1)</f>
        <v>the</v>
      </c>
      <c r="BY113" s="38" t="str">
        <f>HLOOKUP(BJ113,$AB$2:$AN113,$BR113+1)</f>
        <v>star</v>
      </c>
      <c r="BZ113" s="38" t="str">
        <f>HLOOKUP(BK113,$AB$2:$AN113,$BR113+1)</f>
        <v>no</v>
      </c>
      <c r="CA113" s="38"/>
      <c r="CB113" s="38"/>
      <c r="CC113" s="38"/>
      <c r="CD113" s="38"/>
      <c r="CE113" s="38"/>
      <c r="CG113" s="36" t="str">
        <f t="shared" si="38"/>
        <v>助動詞</v>
      </c>
    </row>
    <row r="114" spans="1:85" ht="18.75" customHeight="1">
      <c r="A114" s="14"/>
      <c r="B114" s="14"/>
      <c r="C114" s="14">
        <f>IF(VLOOKUP($A112,$V$3:$Z$1023,5,FALSE)&gt;=8,VLOOKUP($A112,$V$3:$CE$1023,BZ$1,FALSE),"")</f>
      </c>
      <c r="D114" s="14">
        <f>IF(VLOOKUP($A112,$V$3:$BR$1023,5,FALSE)=8,")",IF(VLOOKUP($A112,$V$3:$BR$1023,5,FALSE)&gt;=9,"/",""))</f>
      </c>
      <c r="E114" s="14">
        <f>IF(VLOOKUP($A112,$V$3:$Z$1023,5,FALSE)&gt;=9,VLOOKUP($A112,$V$3:$CE$1023,CA$1,FALSE),IF(D114=")",VLOOKUP(A112,$V$3:$AA$1023,6,FALSE),""))</f>
      </c>
      <c r="F114" s="14">
        <f>IF(VLOOKUP($A112,$V$3:$BR$1023,5,FALSE)=9,")",IF(VLOOKUP($A112,$V$3:$BR$1023,5,FALSE)&gt;=10,"/",""))</f>
      </c>
      <c r="G114" s="14">
        <f>IF(VLOOKUP($A112,$V$3:$Z$1023,5,FALSE)&gt;=10,VLOOKUP($A112,$V$3:$CE$1023,CB$1,FALSE),IF(F114=")",VLOOKUP(A112,$V$3:$AA$1023,6,FALSE),""))</f>
      </c>
      <c r="H114" s="14">
        <f>IF(VLOOKUP($A112,$V$3:$BR$1023,5,FALSE)=10,")",IF(VLOOKUP($A112,$V$3:$BR$1023,5,FALSE)&gt;=11,"/",""))</f>
      </c>
      <c r="I114" s="14">
        <f>IF(VLOOKUP($A112,$V$3:$Z$1023,5,FALSE)&gt;=11,VLOOKUP($A112,$V$3:$CE$1023,CC$1,FALSE),IF(H114=")",VLOOKUP(A112,$V$3:$AA$1023,6,FALSE),""))</f>
      </c>
      <c r="J114" s="14">
        <f>IF(VLOOKUP($A112,$V$3:$BR$1023,5,FALSE)=11,")",IF(VLOOKUP($A112,$V$3:$BR$1023,5,FALSE)&gt;=12,"/",""))</f>
      </c>
      <c r="K114" s="14">
        <f>IF(VLOOKUP($A112,$V$3:$Z$1023,5,FALSE)&gt;=12,VLOOKUP($A112,$V$3:$CE$1023,CD$1,FALSE),IF(J114=")",VLOOKUP(A112,$V$3:$AA$1023,6,FALSE),""))</f>
      </c>
      <c r="L114" s="14">
        <f>IF(VLOOKUP($A112,$V$3:$BR$1023,5,FALSE)=12,")",IF(VLOOKUP($A112,$V$3:$BR$1023,5,FALSE)&gt;=13,"/",""))</f>
      </c>
      <c r="M114" s="14">
        <f>IF(VLOOKUP($A112,$V$3:$Z$1023,5,FALSE)&gt;=13,VLOOKUP($A112,$V$3:$CE$1023,CE$1,FALSE),IF(L114=")",VLOOKUP(A112,$V$3:$AA$1023,6,FALSE),""))</f>
      </c>
      <c r="N114" s="14">
        <f>IF(VLOOKUP($A112,$V$3:$BR$1023,5,FALSE)=13,")",IF(VLOOKUP($A112,$V$3:$BR$1023,5,FALSE)&gt;=14,"/",""))</f>
      </c>
      <c r="O114" s="14"/>
      <c r="P114" s="14"/>
      <c r="Q114" s="13">
        <f>IF(P114="","",VLOOKUP(A112,V$3:AA$1023,6,FALSE))</f>
      </c>
      <c r="R114" s="35">
        <v>1</v>
      </c>
      <c r="S114" s="2" t="s">
        <v>150</v>
      </c>
      <c r="T114" s="2"/>
      <c r="U114" s="1"/>
      <c r="V114" s="42">
        <f t="shared" si="51"/>
        <v>376</v>
      </c>
      <c r="W114" s="5" t="s">
        <v>845</v>
      </c>
      <c r="X114" s="7" t="s">
        <v>768</v>
      </c>
      <c r="Y114" s="42">
        <f ca="1" t="shared" si="26"/>
        <v>0.12975766651716114</v>
      </c>
      <c r="Z114" s="42">
        <f t="shared" si="27"/>
        <v>11</v>
      </c>
      <c r="AA114" s="42" t="s">
        <v>1810</v>
      </c>
      <c r="AB114" s="42" t="s">
        <v>681</v>
      </c>
      <c r="AC114" s="39" t="s">
        <v>769</v>
      </c>
      <c r="AD114" s="39" t="s">
        <v>770</v>
      </c>
      <c r="AE114" s="39" t="s">
        <v>771</v>
      </c>
      <c r="AF114" s="39" t="s">
        <v>772</v>
      </c>
      <c r="AG114" s="39" t="s">
        <v>773</v>
      </c>
      <c r="AH114" s="39" t="s">
        <v>774</v>
      </c>
      <c r="AI114" s="39" t="s">
        <v>681</v>
      </c>
      <c r="AJ114" s="39" t="s">
        <v>775</v>
      </c>
      <c r="AK114" s="39" t="s">
        <v>703</v>
      </c>
      <c r="AL114" s="39" t="s">
        <v>776</v>
      </c>
      <c r="AP114" s="39">
        <f ca="1" t="shared" si="28"/>
        <v>0.48705469581485517</v>
      </c>
      <c r="AQ114" s="39">
        <f ca="1" t="shared" si="29"/>
        <v>0.575494597692578</v>
      </c>
      <c r="AR114" s="39">
        <f ca="1" t="shared" si="30"/>
        <v>0.14377093880900027</v>
      </c>
      <c r="AS114" s="39">
        <f ca="1" t="shared" si="31"/>
        <v>0.6777594672330531</v>
      </c>
      <c r="AT114" s="39">
        <f ca="1" t="shared" si="39"/>
        <v>0.18571704319165616</v>
      </c>
      <c r="AU114" s="39">
        <f ca="1" t="shared" si="54"/>
        <v>0.13840818525516196</v>
      </c>
      <c r="AV114" s="39">
        <f ca="1" t="shared" si="54"/>
        <v>0.5181143909456487</v>
      </c>
      <c r="AW114" s="39">
        <f ca="1">IF(AI114=0,"",RAND())</f>
        <v>0.6127604772159438</v>
      </c>
      <c r="AX114" s="39">
        <f ca="1">IF(AJ114=0,"",RAND())</f>
        <v>0.13197373778449162</v>
      </c>
      <c r="AY114" s="39">
        <f ca="1">IF(AK114=0,"",RAND())</f>
        <v>0.32540578149218224</v>
      </c>
      <c r="AZ114" s="39">
        <f ca="1">IF(AL114=0,"",RAND())</f>
        <v>0.021507034721822915</v>
      </c>
      <c r="BD114" s="38">
        <f t="shared" si="33"/>
        <v>5</v>
      </c>
      <c r="BE114" s="38">
        <f t="shared" si="34"/>
        <v>3</v>
      </c>
      <c r="BF114" s="38">
        <f t="shared" si="35"/>
        <v>8</v>
      </c>
      <c r="BG114" s="38">
        <f t="shared" si="36"/>
        <v>1</v>
      </c>
      <c r="BH114" s="38">
        <f t="shared" si="40"/>
        <v>7</v>
      </c>
      <c r="BI114" s="38">
        <f t="shared" si="55"/>
        <v>9</v>
      </c>
      <c r="BJ114" s="38">
        <f t="shared" si="55"/>
        <v>4</v>
      </c>
      <c r="BK114" s="38">
        <f>RANK(AW114,$AP114:$BB114)</f>
        <v>2</v>
      </c>
      <c r="BL114" s="38">
        <f>RANK(AX114,$AP114:$BB114)</f>
        <v>10</v>
      </c>
      <c r="BM114" s="38">
        <f>RANK(AY114,$AP114:$BB114)</f>
        <v>6</v>
      </c>
      <c r="BN114" s="38">
        <f>RANK(AZ114,$AP114:$BB114)</f>
        <v>11</v>
      </c>
      <c r="BR114" s="38">
        <v>112</v>
      </c>
      <c r="BS114" s="38" t="str">
        <f>HLOOKUP(BD114,$AB$2:$AN114,$BR114+1)</f>
        <v>too</v>
      </c>
      <c r="BT114" s="38" t="str">
        <f>HLOOKUP(BE114,$AB$2:$AN114,$BR114+1)</f>
        <v>not</v>
      </c>
      <c r="BU114" s="38" t="str">
        <f>HLOOKUP(BF114,$AB$2:$AN114,$BR114+1)</f>
        <v>you</v>
      </c>
      <c r="BV114" s="38" t="str">
        <f>HLOOKUP(BG114,$AB$2:$AN114,$BR114+1)</f>
        <v>you</v>
      </c>
      <c r="BW114" s="38" t="str">
        <f>HLOOKUP(BH114,$AB$2:$AN114,$BR114+1)</f>
        <v>when</v>
      </c>
      <c r="BX114" s="38" t="str">
        <f>HLOOKUP(BI114,$AB$2:$AN114,$BR114+1)</f>
        <v>cross</v>
      </c>
      <c r="BY114" s="38" t="str">
        <f>HLOOKUP(BJ114,$AB$2:$AN114,$BR114+1)</f>
        <v>be</v>
      </c>
      <c r="BZ114" s="38" t="str">
        <f>HLOOKUP(BK114,$AB$2:$AN114,$BR114+1)</f>
        <v>can</v>
      </c>
      <c r="CA114" s="38" t="str">
        <f>HLOOKUP(BL114,$AB$2:$AN114,$BR114+1)</f>
        <v>the</v>
      </c>
      <c r="CB114" s="38" t="str">
        <f>HLOOKUP(BM114,$AB$2:$AN114,$BR114+1)</f>
        <v>careful</v>
      </c>
      <c r="CC114" s="38" t="str">
        <f>HLOOKUP(BN114,$AB$2:$AN114,$BR114+1)</f>
        <v>street</v>
      </c>
      <c r="CD114" s="38"/>
      <c r="CE114" s="38"/>
      <c r="CG114" s="36" t="str">
        <f t="shared" si="38"/>
        <v>助動詞</v>
      </c>
    </row>
    <row r="115" spans="1:85" ht="18.75" customHeight="1">
      <c r="A115" s="14"/>
      <c r="B115" s="14"/>
      <c r="C115" s="14"/>
      <c r="D115" s="14"/>
      <c r="E115" s="14"/>
      <c r="F115" s="14"/>
      <c r="G115" s="14"/>
      <c r="H115" s="14"/>
      <c r="I115" s="14"/>
      <c r="J115" s="14"/>
      <c r="K115" s="14"/>
      <c r="L115" s="14"/>
      <c r="M115" s="14"/>
      <c r="N115" s="14"/>
      <c r="O115" s="14"/>
      <c r="P115" s="14"/>
      <c r="Q115" s="14"/>
      <c r="R115" s="35">
        <v>1</v>
      </c>
      <c r="S115" s="55" t="s">
        <v>150</v>
      </c>
      <c r="U115" s="40">
        <v>3</v>
      </c>
      <c r="V115" s="42">
        <f>IF(R115=1,RANK(Y115,Y$3:Y$999),"")</f>
        <v>27</v>
      </c>
      <c r="W115" s="53" t="s">
        <v>468</v>
      </c>
      <c r="X115" s="41" t="s">
        <v>469</v>
      </c>
      <c r="Y115" s="42">
        <f ca="1">IF(R115=0,"",RAND())</f>
        <v>0.9536633415890954</v>
      </c>
      <c r="Z115" s="42">
        <f>COUNTA(AB115:AN115)</f>
        <v>7</v>
      </c>
      <c r="AA115" s="49" t="s">
        <v>470</v>
      </c>
      <c r="AB115" s="42" t="s">
        <v>471</v>
      </c>
      <c r="AC115" s="39" t="s">
        <v>472</v>
      </c>
      <c r="AD115" s="39" t="s">
        <v>473</v>
      </c>
      <c r="AE115" s="39" t="s">
        <v>474</v>
      </c>
      <c r="AF115" s="39" t="s">
        <v>475</v>
      </c>
      <c r="AG115" s="39" t="s">
        <v>476</v>
      </c>
      <c r="AH115" s="39" t="s">
        <v>477</v>
      </c>
      <c r="AP115" s="39">
        <f aca="true" ca="1" t="shared" si="56" ref="AP115:AV115">IF(AB115=0,"",RAND())</f>
        <v>0.4938939615664699</v>
      </c>
      <c r="AQ115" s="39">
        <f ca="1" t="shared" si="56"/>
        <v>0.7439235443010741</v>
      </c>
      <c r="AR115" s="39">
        <f ca="1" t="shared" si="56"/>
        <v>0.2844555808487579</v>
      </c>
      <c r="AS115" s="39">
        <f ca="1" t="shared" si="56"/>
        <v>0.8495865156511686</v>
      </c>
      <c r="AT115" s="39">
        <f ca="1" t="shared" si="56"/>
        <v>0.0004972101268752027</v>
      </c>
      <c r="AU115" s="39">
        <f ca="1" t="shared" si="56"/>
        <v>0.09442765604136588</v>
      </c>
      <c r="AV115" s="39">
        <f ca="1" t="shared" si="56"/>
        <v>0.9069628924713946</v>
      </c>
      <c r="BD115" s="38">
        <f aca="true" t="shared" si="57" ref="BD115:BJ115">RANK(AP115,$AP115:$BB115)</f>
        <v>4</v>
      </c>
      <c r="BE115" s="38">
        <f t="shared" si="57"/>
        <v>3</v>
      </c>
      <c r="BF115" s="38">
        <f t="shared" si="57"/>
        <v>5</v>
      </c>
      <c r="BG115" s="38">
        <f t="shared" si="57"/>
        <v>2</v>
      </c>
      <c r="BH115" s="38">
        <f t="shared" si="57"/>
        <v>7</v>
      </c>
      <c r="BI115" s="38">
        <f t="shared" si="57"/>
        <v>6</v>
      </c>
      <c r="BJ115" s="38">
        <f t="shared" si="57"/>
        <v>1</v>
      </c>
      <c r="BR115" s="38">
        <v>113</v>
      </c>
      <c r="BS115" s="38" t="str">
        <f>HLOOKUP(BD115,$AB$2:$AN434,$BR115+1)</f>
        <v>get</v>
      </c>
      <c r="BT115" s="38" t="str">
        <f>HLOOKUP(BE115,$AB$2:$AN434,$BR115+1)</f>
        <v>I</v>
      </c>
      <c r="BU115" s="38" t="str">
        <f>HLOOKUP(BF115,$AB$2:$AN434,$BR115+1)</f>
        <v>to</v>
      </c>
      <c r="BV115" s="38" t="str">
        <f>HLOOKUP(BG115,$AB$2:$AN434,$BR115+1)</f>
        <v>can</v>
      </c>
      <c r="BW115" s="38" t="str">
        <f>HLOOKUP(BH115,$AB$2:$AN434,$BR115+1)</f>
        <v>ballpark</v>
      </c>
      <c r="BX115" s="38" t="str">
        <f>HLOOKUP(BI115,$AB$2:$AN434,$BR115+1)</f>
        <v>the</v>
      </c>
      <c r="BY115" s="38" t="str">
        <f>HLOOKUP(BJ115,$AB$2:$AN434,$BR115+1)</f>
        <v>how</v>
      </c>
      <c r="BZ115" s="38"/>
      <c r="CG115" s="36" t="str">
        <f>S115</f>
        <v>助動詞</v>
      </c>
    </row>
    <row r="116" spans="1:85" ht="13.5" customHeight="1">
      <c r="A116" s="8">
        <v>29</v>
      </c>
      <c r="B116" s="9" t="s">
        <v>1111</v>
      </c>
      <c r="C116" s="60" t="str">
        <f>VLOOKUP(A116,V$3:W$1027,2,FALSE)</f>
        <v>私の父は 2 年前に亡くなりました。</v>
      </c>
      <c r="D116" s="61"/>
      <c r="E116" s="61"/>
      <c r="F116" s="61"/>
      <c r="G116" s="61"/>
      <c r="H116" s="61"/>
      <c r="I116" s="61"/>
      <c r="J116" s="61"/>
      <c r="K116" s="61"/>
      <c r="L116" s="61"/>
      <c r="M116" s="58" t="str">
        <f>VLOOKUP(A116,V$3:BR$1023,49,FALSE)*100+VLOOKUP(A116,V$3:BR$1023,5,FALSE)&amp;" "&amp;VLOOKUP(A116,V$3:CG$1000,64,FALSE)</f>
        <v>30108 現在完了</v>
      </c>
      <c r="N116" s="59"/>
      <c r="O116" s="59"/>
      <c r="P116" s="59"/>
      <c r="Q116" s="59"/>
      <c r="R116" s="35">
        <v>1</v>
      </c>
      <c r="S116" s="2" t="s">
        <v>252</v>
      </c>
      <c r="T116" s="2"/>
      <c r="U116" s="40">
        <v>1</v>
      </c>
      <c r="V116" s="42">
        <f aca="true" t="shared" si="58" ref="V116:V147">IF(R116=1,RANK(Y116,Y$3:Y$998),"")</f>
        <v>187</v>
      </c>
      <c r="W116" s="43" t="s">
        <v>253</v>
      </c>
      <c r="X116" s="41" t="s">
        <v>254</v>
      </c>
      <c r="Y116" s="42">
        <f ca="1" t="shared" si="26"/>
        <v>0.5613698650395655</v>
      </c>
      <c r="Z116" s="42">
        <f t="shared" si="27"/>
        <v>5</v>
      </c>
      <c r="AA116" s="42" t="s">
        <v>2102</v>
      </c>
      <c r="AB116" s="42" t="s">
        <v>2103</v>
      </c>
      <c r="AC116" s="39" t="s">
        <v>2060</v>
      </c>
      <c r="AD116" s="39" t="s">
        <v>21</v>
      </c>
      <c r="AE116" s="39" t="s">
        <v>1905</v>
      </c>
      <c r="AF116" s="39" t="s">
        <v>255</v>
      </c>
      <c r="AP116" s="39">
        <f ca="1" t="shared" si="28"/>
        <v>0.6991239906725069</v>
      </c>
      <c r="AQ116" s="39">
        <f ca="1" t="shared" si="29"/>
        <v>0.3080393946898372</v>
      </c>
      <c r="AR116" s="39">
        <f ca="1" t="shared" si="30"/>
        <v>0.4662222488912324</v>
      </c>
      <c r="AS116" s="39">
        <f ca="1" t="shared" si="31"/>
        <v>0.6508998876886949</v>
      </c>
      <c r="AT116" s="39">
        <f ca="1" t="shared" si="39"/>
        <v>0.9800333607936649</v>
      </c>
      <c r="BC116" s="38">
        <f ca="1">IF(AO116=0,"",RAND())</f>
      </c>
      <c r="BD116" s="38">
        <f t="shared" si="33"/>
        <v>2</v>
      </c>
      <c r="BE116" s="38">
        <f t="shared" si="34"/>
        <v>5</v>
      </c>
      <c r="BF116" s="38">
        <f t="shared" si="35"/>
        <v>4</v>
      </c>
      <c r="BG116" s="38">
        <f t="shared" si="36"/>
        <v>3</v>
      </c>
      <c r="BH116" s="38">
        <f t="shared" si="40"/>
        <v>1</v>
      </c>
      <c r="BR116" s="38">
        <v>114</v>
      </c>
      <c r="BS116" s="38" t="str">
        <f>HLOOKUP(BD116,$AB$2:$AN116,$BR116+1)</f>
        <v>you</v>
      </c>
      <c r="BT116" s="38" t="str">
        <f>HLOOKUP(BE116,$AB$2:$AN116,$BR116+1)</f>
        <v>brothers</v>
      </c>
      <c r="BU116" s="38" t="str">
        <f>HLOOKUP(BF116,$AB$2:$AN116,$BR116+1)</f>
        <v>any</v>
      </c>
      <c r="BV116" s="38" t="str">
        <f>HLOOKUP(BG116,$AB$2:$AN116,$BR116+1)</f>
        <v>have</v>
      </c>
      <c r="BW116" s="38" t="str">
        <f>HLOOKUP(BH116,$AB$2:$AN116,$BR116+1)</f>
        <v>do</v>
      </c>
      <c r="BZ116" s="38"/>
      <c r="CA116" s="38"/>
      <c r="CB116" s="38"/>
      <c r="CC116" s="38"/>
      <c r="CD116" s="38"/>
      <c r="CE116" s="38"/>
      <c r="CG116" s="36" t="str">
        <f t="shared" si="38"/>
        <v>名詞・冠詞</v>
      </c>
    </row>
    <row r="117" spans="1:85" ht="18.75" customHeight="1">
      <c r="A117" s="14"/>
      <c r="B117" s="14" t="s">
        <v>1112</v>
      </c>
      <c r="C117" s="14" t="str">
        <f>VLOOKUP($A116,$V$3:$CE$1023,BS$1,FALSE)</f>
        <v>years</v>
      </c>
      <c r="D117" s="14" t="s">
        <v>1110</v>
      </c>
      <c r="E117" s="14" t="str">
        <f>VLOOKUP($A116,$V$3:$CE$1023,BT$1,FALSE)</f>
        <v>My</v>
      </c>
      <c r="F117" s="14" t="s">
        <v>1110</v>
      </c>
      <c r="G117" s="14" t="str">
        <f>VLOOKUP($A116,$V$3:$CE$1023,BU$1,FALSE)</f>
        <v>father</v>
      </c>
      <c r="H117" s="14" t="s">
        <v>1110</v>
      </c>
      <c r="I117" s="14" t="str">
        <f>VLOOKUP($A116,$V$3:$CE$1023,BV$1,FALSE)</f>
        <v>been</v>
      </c>
      <c r="J117" s="14" t="str">
        <f>IF(VLOOKUP($A116,$V$3:$BR$1023,5,FALSE)=4,")","/")</f>
        <v>/</v>
      </c>
      <c r="K117" s="14" t="str">
        <f>IF(J117=")",VLOOKUP(A116,$V$3:$AA$1023,6,FALSE),VLOOKUP($A116,$V$3:$CE$1023,BW$1,FALSE))</f>
        <v>for</v>
      </c>
      <c r="L117" s="14" t="str">
        <f>IF(VLOOKUP($A116,$V$3:$BR$1023,5,FALSE)=5,")",IF(VLOOKUP($A116,$V$3:$BR$1023,5,FALSE)&gt;=6,"/",""))</f>
        <v>/</v>
      </c>
      <c r="M117" s="14" t="str">
        <f>IF(L117=")",VLOOKUP($A116,V$3:AA$1023,6,FALSE),IF(L117="","",VLOOKUP($A116,$V$3:$CE$1023,BX$1,FALSE)))</f>
        <v>dead</v>
      </c>
      <c r="N117" s="14" t="str">
        <f>IF(VLOOKUP($A116,$V$3:$BR$1023,5,FALSE)=6,")",IF(VLOOKUP($A116,$V$3:$BR$1023,5,FALSE)&gt;=7,"/",""))</f>
        <v>/</v>
      </c>
      <c r="O117" s="14" t="str">
        <f>IF(N117=")",VLOOKUP($A116,V$3:AA$1023,6,FALSE),IF(N117="","",VLOOKUP($A116,$V$3:$CE$1023,BY$1,FALSE)))</f>
        <v>two</v>
      </c>
      <c r="P117" s="14" t="str">
        <f>IF(VLOOKUP(A116,V$3:Z$1023,5,FALSE)=7,")",IF(VLOOKUP(A116,V$3:Z$1023,5,FALSE)&gt;7,"/",""))</f>
        <v>/</v>
      </c>
      <c r="Q117" s="13">
        <f>IF(P117=")",VLOOKUP(A116,V$3:AA$1023,6,FALSE),"")</f>
      </c>
      <c r="R117" s="35">
        <v>1</v>
      </c>
      <c r="S117" s="2" t="s">
        <v>252</v>
      </c>
      <c r="T117" s="2"/>
      <c r="U117" s="40">
        <v>1</v>
      </c>
      <c r="V117" s="42">
        <f t="shared" si="58"/>
        <v>241</v>
      </c>
      <c r="W117" s="43" t="s">
        <v>256</v>
      </c>
      <c r="X117" s="41" t="s">
        <v>257</v>
      </c>
      <c r="Y117" s="42">
        <f ca="1" t="shared" si="26"/>
        <v>0.4247715535731773</v>
      </c>
      <c r="Z117" s="42">
        <f t="shared" si="27"/>
        <v>5</v>
      </c>
      <c r="AA117" s="42" t="s">
        <v>1654</v>
      </c>
      <c r="AB117" s="42" t="s">
        <v>1757</v>
      </c>
      <c r="AC117" s="39" t="s">
        <v>2090</v>
      </c>
      <c r="AD117" s="39" t="s">
        <v>21</v>
      </c>
      <c r="AE117" s="39" t="s">
        <v>1905</v>
      </c>
      <c r="AF117" s="39" t="s">
        <v>255</v>
      </c>
      <c r="AP117" s="39">
        <f ca="1" t="shared" si="28"/>
        <v>0.5342331861302583</v>
      </c>
      <c r="AQ117" s="39">
        <f ca="1" t="shared" si="29"/>
        <v>0.9154479852665203</v>
      </c>
      <c r="AR117" s="39">
        <f ca="1" t="shared" si="30"/>
        <v>0.8259903024955708</v>
      </c>
      <c r="AS117" s="39">
        <f ca="1" t="shared" si="31"/>
        <v>0.9183711339157041</v>
      </c>
      <c r="AT117" s="39">
        <f ca="1" t="shared" si="39"/>
        <v>0.2620878090009855</v>
      </c>
      <c r="BC117" s="38">
        <f ca="1">IF(AO117=0,"",RAND())</f>
      </c>
      <c r="BD117" s="38">
        <f t="shared" si="33"/>
        <v>4</v>
      </c>
      <c r="BE117" s="38">
        <f t="shared" si="34"/>
        <v>2</v>
      </c>
      <c r="BF117" s="38">
        <f t="shared" si="35"/>
        <v>3</v>
      </c>
      <c r="BG117" s="38">
        <f t="shared" si="36"/>
        <v>1</v>
      </c>
      <c r="BH117" s="38">
        <f t="shared" si="40"/>
        <v>5</v>
      </c>
      <c r="BR117" s="38">
        <v>115</v>
      </c>
      <c r="BS117" s="38" t="str">
        <f>HLOOKUP(BD117,$AB$2:$AN117,$BR117+1)</f>
        <v>any</v>
      </c>
      <c r="BT117" s="38" t="str">
        <f>HLOOKUP(BE117,$AB$2:$AN117,$BR117+1)</f>
        <v>don't</v>
      </c>
      <c r="BU117" s="38" t="str">
        <f>HLOOKUP(BF117,$AB$2:$AN117,$BR117+1)</f>
        <v>have</v>
      </c>
      <c r="BV117" s="38" t="str">
        <f>HLOOKUP(BG117,$AB$2:$AN117,$BR117+1)</f>
        <v>I</v>
      </c>
      <c r="BW117" s="38" t="str">
        <f>HLOOKUP(BH117,$AB$2:$AN117,$BR117+1)</f>
        <v>brothers</v>
      </c>
      <c r="BZ117" s="38"/>
      <c r="CA117" s="38"/>
      <c r="CB117" s="38"/>
      <c r="CC117" s="38"/>
      <c r="CD117" s="38"/>
      <c r="CE117" s="38"/>
      <c r="CG117" s="36" t="str">
        <f t="shared" si="38"/>
        <v>名詞・冠詞</v>
      </c>
    </row>
    <row r="118" spans="1:85" ht="18.75" customHeight="1">
      <c r="A118" s="14"/>
      <c r="B118" s="14"/>
      <c r="C118" s="14" t="str">
        <f>IF(VLOOKUP($A116,$V$3:$Z$1023,5,FALSE)&gt;=8,VLOOKUP($A116,$V$3:$CE$1023,BZ$1,FALSE),"")</f>
        <v>has</v>
      </c>
      <c r="D118" s="14" t="str">
        <f>IF(VLOOKUP($A116,$V$3:$BR$1023,5,FALSE)=8,")",IF(VLOOKUP($A116,$V$3:$BR$1023,5,FALSE)&gt;=9,"/",""))</f>
        <v>)</v>
      </c>
      <c r="E118" s="14" t="str">
        <f>IF(VLOOKUP($A116,$V$3:$Z$1023,5,FALSE)&gt;=9,VLOOKUP($A116,$V$3:$CE$1023,CA$1,FALSE),IF(D118=")",VLOOKUP(A116,$V$3:$AA$1023,6,FALSE),""))</f>
        <v>.</v>
      </c>
      <c r="F118" s="14">
        <f>IF(VLOOKUP($A116,$V$3:$BR$1023,5,FALSE)=9,")",IF(VLOOKUP($A116,$V$3:$BR$1023,5,FALSE)&gt;=10,"/",""))</f>
      </c>
      <c r="G118" s="14">
        <f>IF(VLOOKUP($A116,$V$3:$Z$1023,5,FALSE)&gt;=10,VLOOKUP($A116,$V$3:$CE$1023,CB$1,FALSE),IF(F118=")",VLOOKUP(A116,$V$3:$AA$1023,6,FALSE),""))</f>
      </c>
      <c r="H118" s="14">
        <f>IF(VLOOKUP($A116,$V$3:$BR$1023,5,FALSE)=10,")",IF(VLOOKUP($A116,$V$3:$BR$1023,5,FALSE)&gt;=11,"/",""))</f>
      </c>
      <c r="I118" s="14">
        <f>IF(VLOOKUP($A116,$V$3:$Z$1023,5,FALSE)&gt;=11,VLOOKUP($A116,$V$3:$CE$1023,CC$1,FALSE),IF(H118=")",VLOOKUP(A116,$V$3:$AA$1023,6,FALSE),""))</f>
      </c>
      <c r="J118" s="14">
        <f>IF(VLOOKUP($A116,$V$3:$BR$1023,5,FALSE)=11,")",IF(VLOOKUP($A116,$V$3:$BR$1023,5,FALSE)&gt;=12,"/",""))</f>
      </c>
      <c r="K118" s="14">
        <f>IF(VLOOKUP($A116,$V$3:$Z$1023,5,FALSE)&gt;=12,VLOOKUP($A116,$V$3:$CE$1023,CD$1,FALSE),IF(J118=")",VLOOKUP(A116,$V$3:$AA$1023,6,FALSE),""))</f>
      </c>
      <c r="L118" s="14">
        <f>IF(VLOOKUP($A116,$V$3:$BR$1023,5,FALSE)=12,")",IF(VLOOKUP($A116,$V$3:$BR$1023,5,FALSE)&gt;=13,"/",""))</f>
      </c>
      <c r="M118" s="14">
        <f>IF(VLOOKUP($A116,$V$3:$Z$1023,5,FALSE)&gt;=13,VLOOKUP($A116,$V$3:$CE$1023,CE$1,FALSE),IF(L118=")",VLOOKUP(A116,$V$3:$AA$1023,6,FALSE),""))</f>
      </c>
      <c r="N118" s="14">
        <f>IF(VLOOKUP($A116,$V$3:$BR$1023,5,FALSE)=13,")",IF(VLOOKUP($A116,$V$3:$BR$1023,5,FALSE)&gt;=14,"/",""))</f>
      </c>
      <c r="O118" s="14"/>
      <c r="P118" s="14"/>
      <c r="Q118" s="13">
        <f>IF(P118="","",VLOOKUP(A116,V$3:AA$1023,6,FALSE))</f>
      </c>
      <c r="R118" s="35">
        <v>1</v>
      </c>
      <c r="S118" s="2" t="s">
        <v>252</v>
      </c>
      <c r="T118" s="2"/>
      <c r="U118" s="40">
        <v>1</v>
      </c>
      <c r="V118" s="42">
        <f t="shared" si="58"/>
        <v>57</v>
      </c>
      <c r="W118" s="43" t="s">
        <v>259</v>
      </c>
      <c r="X118" s="41" t="s">
        <v>260</v>
      </c>
      <c r="Y118" s="42">
        <f ca="1" t="shared" si="26"/>
        <v>0.8927546421743351</v>
      </c>
      <c r="Z118" s="42">
        <f t="shared" si="27"/>
        <v>6</v>
      </c>
      <c r="AA118" s="42" t="s">
        <v>1823</v>
      </c>
      <c r="AB118" s="42" t="s">
        <v>2015</v>
      </c>
      <c r="AC118" s="39" t="s">
        <v>2016</v>
      </c>
      <c r="AD118" s="39" t="s">
        <v>1892</v>
      </c>
      <c r="AE118" s="39" t="s">
        <v>2103</v>
      </c>
      <c r="AF118" s="39" t="s">
        <v>2060</v>
      </c>
      <c r="AG118" s="39" t="s">
        <v>21</v>
      </c>
      <c r="AP118" s="39">
        <f ca="1" t="shared" si="28"/>
        <v>0.5034504061775096</v>
      </c>
      <c r="AQ118" s="39">
        <f ca="1" t="shared" si="29"/>
        <v>0.5977660693215805</v>
      </c>
      <c r="AR118" s="39">
        <f ca="1" t="shared" si="30"/>
        <v>0.8718938072420457</v>
      </c>
      <c r="AS118" s="39">
        <f ca="1" t="shared" si="31"/>
        <v>0.16284412212668542</v>
      </c>
      <c r="AT118" s="39">
        <f ca="1" t="shared" si="39"/>
        <v>0.08040792413064235</v>
      </c>
      <c r="AU118" s="39">
        <f ca="1">IF(AG118=0,"",RAND())</f>
        <v>0.8975498870385172</v>
      </c>
      <c r="BD118" s="38">
        <f t="shared" si="33"/>
        <v>4</v>
      </c>
      <c r="BE118" s="38">
        <f t="shared" si="34"/>
        <v>3</v>
      </c>
      <c r="BF118" s="38">
        <f t="shared" si="35"/>
        <v>2</v>
      </c>
      <c r="BG118" s="38">
        <f t="shared" si="36"/>
        <v>5</v>
      </c>
      <c r="BH118" s="38">
        <f t="shared" si="40"/>
        <v>6</v>
      </c>
      <c r="BI118" s="38">
        <f>RANK(AU118,$AP118:$BB118)</f>
        <v>1</v>
      </c>
      <c r="BR118" s="38">
        <v>116</v>
      </c>
      <c r="BS118" s="38" t="str">
        <f>HLOOKUP(BD118,$AB$2:$AN118,$BR118+1)</f>
        <v>do</v>
      </c>
      <c r="BT118" s="38" t="str">
        <f>HLOOKUP(BE118,$AB$2:$AN118,$BR118+1)</f>
        <v>pens</v>
      </c>
      <c r="BU118" s="38" t="str">
        <f>HLOOKUP(BF118,$AB$2:$AN118,$BR118+1)</f>
        <v>many</v>
      </c>
      <c r="BV118" s="38" t="str">
        <f>HLOOKUP(BG118,$AB$2:$AN118,$BR118+1)</f>
        <v>you</v>
      </c>
      <c r="BW118" s="38" t="str">
        <f>HLOOKUP(BH118,$AB$2:$AN118,$BR118+1)</f>
        <v>have</v>
      </c>
      <c r="BX118" s="38" t="str">
        <f>HLOOKUP(BI118,$AB$2:$AN118,$BR118+1)</f>
        <v>how</v>
      </c>
      <c r="BZ118" s="38"/>
      <c r="CA118" s="38"/>
      <c r="CB118" s="38"/>
      <c r="CC118" s="38"/>
      <c r="CD118" s="38"/>
      <c r="CE118" s="38"/>
      <c r="CG118" s="36" t="str">
        <f t="shared" si="38"/>
        <v>名詞・冠詞</v>
      </c>
    </row>
    <row r="119" spans="1:85" ht="18.75" customHeight="1">
      <c r="A119" s="14"/>
      <c r="B119" s="14"/>
      <c r="C119" s="14"/>
      <c r="D119" s="14"/>
      <c r="E119" s="14"/>
      <c r="F119" s="14"/>
      <c r="G119" s="14"/>
      <c r="H119" s="14"/>
      <c r="I119" s="14"/>
      <c r="J119" s="14"/>
      <c r="K119" s="14"/>
      <c r="L119" s="14"/>
      <c r="M119" s="14"/>
      <c r="N119" s="14"/>
      <c r="O119" s="14"/>
      <c r="P119" s="14"/>
      <c r="Q119" s="14"/>
      <c r="R119" s="35">
        <v>1</v>
      </c>
      <c r="S119" s="2" t="s">
        <v>252</v>
      </c>
      <c r="T119" s="2"/>
      <c r="U119" s="1">
        <v>2</v>
      </c>
      <c r="V119" s="42">
        <f t="shared" si="58"/>
        <v>25</v>
      </c>
      <c r="W119" s="5" t="s">
        <v>261</v>
      </c>
      <c r="X119" s="7" t="s">
        <v>262</v>
      </c>
      <c r="Y119" s="42">
        <f ca="1" t="shared" si="26"/>
        <v>0.9546677941449095</v>
      </c>
      <c r="Z119" s="42">
        <f t="shared" si="27"/>
        <v>5</v>
      </c>
      <c r="AA119" s="42" t="s">
        <v>1990</v>
      </c>
      <c r="AB119" s="42" t="s">
        <v>2080</v>
      </c>
      <c r="AC119" s="39" t="s">
        <v>263</v>
      </c>
      <c r="AD119" s="39" t="s">
        <v>264</v>
      </c>
      <c r="AE119" s="39" t="s">
        <v>265</v>
      </c>
      <c r="AF119" s="39" t="s">
        <v>266</v>
      </c>
      <c r="AP119" s="39">
        <f ca="1" t="shared" si="28"/>
        <v>0.3425193182380424</v>
      </c>
      <c r="AQ119" s="39">
        <f ca="1" t="shared" si="29"/>
        <v>0.09355141581422033</v>
      </c>
      <c r="AR119" s="39">
        <f ca="1" t="shared" si="30"/>
        <v>0.9797817114578504</v>
      </c>
      <c r="AS119" s="39">
        <f ca="1" t="shared" si="31"/>
        <v>0.5658416854004926</v>
      </c>
      <c r="AT119" s="39">
        <f ca="1" t="shared" si="39"/>
        <v>0.6475152275490119</v>
      </c>
      <c r="BC119" s="38">
        <f ca="1">IF(AO119=0,"",RAND())</f>
      </c>
      <c r="BD119" s="38">
        <f t="shared" si="33"/>
        <v>4</v>
      </c>
      <c r="BE119" s="38">
        <f t="shared" si="34"/>
        <v>5</v>
      </c>
      <c r="BF119" s="38">
        <f t="shared" si="35"/>
        <v>1</v>
      </c>
      <c r="BG119" s="38">
        <f t="shared" si="36"/>
        <v>3</v>
      </c>
      <c r="BH119" s="38">
        <f t="shared" si="40"/>
        <v>2</v>
      </c>
      <c r="BR119" s="38">
        <v>117</v>
      </c>
      <c r="BS119" s="38" t="str">
        <f>HLOOKUP(BD119,$AB$2:$AN119,$BR119+1)</f>
        <v>without</v>
      </c>
      <c r="BT119" s="38" t="str">
        <f>HLOOKUP(BE119,$AB$2:$AN119,$BR119+1)</f>
        <v>air</v>
      </c>
      <c r="BU119" s="38" t="str">
        <f>HLOOKUP(BF119,$AB$2:$AN119,$BR119+1)</f>
        <v>we</v>
      </c>
      <c r="BV119" s="38" t="str">
        <f>HLOOKUP(BG119,$AB$2:$AN119,$BR119+1)</f>
        <v>live</v>
      </c>
      <c r="BW119" s="38" t="str">
        <f>HLOOKUP(BH119,$AB$2:$AN119,$BR119+1)</f>
        <v>can't</v>
      </c>
      <c r="BZ119" s="38"/>
      <c r="CA119" s="38"/>
      <c r="CB119" s="38"/>
      <c r="CC119" s="38"/>
      <c r="CD119" s="38"/>
      <c r="CE119" s="38"/>
      <c r="CG119" s="36" t="str">
        <f t="shared" si="38"/>
        <v>名詞・冠詞</v>
      </c>
    </row>
    <row r="120" spans="1:85" ht="13.5" customHeight="1">
      <c r="A120" s="8">
        <v>30</v>
      </c>
      <c r="B120" s="9" t="s">
        <v>1111</v>
      </c>
      <c r="C120" s="60" t="str">
        <f>VLOOKUP(A120,V$3:W$1027,2,FALSE)</f>
        <v>2時までに仕事を終わらせましょう。</v>
      </c>
      <c r="D120" s="61"/>
      <c r="E120" s="61"/>
      <c r="F120" s="61"/>
      <c r="G120" s="61"/>
      <c r="H120" s="61"/>
      <c r="I120" s="61"/>
      <c r="J120" s="61"/>
      <c r="K120" s="61"/>
      <c r="L120" s="61"/>
      <c r="M120" s="58" t="str">
        <f>VLOOKUP(A120,V$3:BR$1023,49,FALSE)*100+VLOOKUP(A120,V$3:BR$1023,5,FALSE)&amp;" "&amp;VLOOKUP(A120,V$3:CG$1000,64,FALSE)</f>
        <v>39706 前置詞</v>
      </c>
      <c r="N120" s="59"/>
      <c r="O120" s="59"/>
      <c r="P120" s="59"/>
      <c r="Q120" s="59"/>
      <c r="R120" s="35">
        <v>1</v>
      </c>
      <c r="S120" s="2" t="s">
        <v>252</v>
      </c>
      <c r="T120" s="2"/>
      <c r="U120" s="1">
        <v>3</v>
      </c>
      <c r="V120" s="42">
        <f t="shared" si="58"/>
        <v>432</v>
      </c>
      <c r="W120" s="5" t="s">
        <v>267</v>
      </c>
      <c r="X120" s="7" t="s">
        <v>268</v>
      </c>
      <c r="Y120" s="42">
        <f ca="1" t="shared" si="26"/>
        <v>0.0037332971566197415</v>
      </c>
      <c r="Z120" s="42">
        <f t="shared" si="27"/>
        <v>7</v>
      </c>
      <c r="AA120" s="42" t="s">
        <v>2038</v>
      </c>
      <c r="AB120" s="42" t="s">
        <v>35</v>
      </c>
      <c r="AC120" s="39" t="s">
        <v>269</v>
      </c>
      <c r="AD120" s="39" t="s">
        <v>270</v>
      </c>
      <c r="AE120" s="39" t="s">
        <v>271</v>
      </c>
      <c r="AF120" s="39" t="s">
        <v>30</v>
      </c>
      <c r="AG120" s="39" t="s">
        <v>1897</v>
      </c>
      <c r="AH120" s="39" t="s">
        <v>272</v>
      </c>
      <c r="AP120" s="39">
        <f ca="1" t="shared" si="28"/>
        <v>0.2912222522087604</v>
      </c>
      <c r="AQ120" s="39">
        <f ca="1" t="shared" si="29"/>
        <v>0.30506594223601247</v>
      </c>
      <c r="AR120" s="39">
        <f ca="1" t="shared" si="30"/>
        <v>0.2639456998784304</v>
      </c>
      <c r="AS120" s="39">
        <f ca="1" t="shared" si="31"/>
        <v>0.3183056608545167</v>
      </c>
      <c r="AT120" s="39">
        <f ca="1" t="shared" si="39"/>
        <v>0.42204550606513114</v>
      </c>
      <c r="AU120" s="39">
        <f ca="1">IF(AG120=0,"",RAND())</f>
        <v>0.12024206565290019</v>
      </c>
      <c r="AV120" s="39">
        <f ca="1">IF(AH120=0,"",RAND())</f>
        <v>0.10865377713274094</v>
      </c>
      <c r="BD120" s="38">
        <f t="shared" si="33"/>
        <v>4</v>
      </c>
      <c r="BE120" s="38">
        <f t="shared" si="34"/>
        <v>3</v>
      </c>
      <c r="BF120" s="38">
        <f t="shared" si="35"/>
        <v>5</v>
      </c>
      <c r="BG120" s="38">
        <f t="shared" si="36"/>
        <v>2</v>
      </c>
      <c r="BH120" s="38">
        <f t="shared" si="40"/>
        <v>1</v>
      </c>
      <c r="BI120" s="38">
        <f>RANK(AU120,$AP120:$BB120)</f>
        <v>6</v>
      </c>
      <c r="BJ120" s="38">
        <f>RANK(AV120,$AP120:$BB120)</f>
        <v>7</v>
      </c>
      <c r="BR120" s="38">
        <v>118</v>
      </c>
      <c r="BS120" s="38" t="str">
        <f>HLOOKUP(BD120,$AB$2:$AN120,$BR120+1)</f>
        <v>wolves</v>
      </c>
      <c r="BT120" s="38" t="str">
        <f>HLOOKUP(BE120,$AB$2:$AN120,$BR120+1)</f>
        <v>two</v>
      </c>
      <c r="BU120" s="38" t="str">
        <f>HLOOKUP(BF120,$AB$2:$AN120,$BR120+1)</f>
        <v>and</v>
      </c>
      <c r="BV120" s="38" t="str">
        <f>HLOOKUP(BG120,$AB$2:$AN120,$BR120+1)</f>
        <v>saw</v>
      </c>
      <c r="BW120" s="38" t="str">
        <f>HLOOKUP(BH120,$AB$2:$AN120,$BR120+1)</f>
        <v>they</v>
      </c>
      <c r="BX120" s="38" t="str">
        <f>HLOOKUP(BI120,$AB$2:$AN120,$BR120+1)</f>
        <v>three</v>
      </c>
      <c r="BY120" s="38" t="str">
        <f>HLOOKUP(BJ120,$AB$2:$AN120,$BR120+1)</f>
        <v>sheep</v>
      </c>
      <c r="BZ120" s="38"/>
      <c r="CA120" s="38"/>
      <c r="CB120" s="38"/>
      <c r="CC120" s="38"/>
      <c r="CD120" s="38"/>
      <c r="CE120" s="38"/>
      <c r="CG120" s="36" t="str">
        <f t="shared" si="38"/>
        <v>名詞・冠詞</v>
      </c>
    </row>
    <row r="121" spans="1:85" ht="18.75" customHeight="1">
      <c r="A121" s="14"/>
      <c r="B121" s="14" t="s">
        <v>1112</v>
      </c>
      <c r="C121" s="14" t="str">
        <f>VLOOKUP($A120,$V$3:$CE$1023,BS$1,FALSE)</f>
        <v>let's</v>
      </c>
      <c r="D121" s="14" t="s">
        <v>1110</v>
      </c>
      <c r="E121" s="14" t="str">
        <f>VLOOKUP($A120,$V$3:$CE$1023,BT$1,FALSE)</f>
        <v>two</v>
      </c>
      <c r="F121" s="14" t="s">
        <v>1110</v>
      </c>
      <c r="G121" s="14" t="str">
        <f>VLOOKUP($A120,$V$3:$CE$1023,BU$1,FALSE)</f>
        <v>finish</v>
      </c>
      <c r="H121" s="14" t="s">
        <v>1110</v>
      </c>
      <c r="I121" s="14" t="str">
        <f>VLOOKUP($A120,$V$3:$CE$1023,BV$1,FALSE)</f>
        <v>work</v>
      </c>
      <c r="J121" s="14" t="str">
        <f>IF(VLOOKUP($A120,$V$3:$BR$1023,5,FALSE)=4,")","/")</f>
        <v>/</v>
      </c>
      <c r="K121" s="14" t="str">
        <f>IF(J121=")",VLOOKUP(A120,$V$3:$AA$1023,6,FALSE),VLOOKUP($A120,$V$3:$CE$1023,BW$1,FALSE))</f>
        <v>by</v>
      </c>
      <c r="L121" s="14" t="str">
        <f>IF(VLOOKUP($A120,$V$3:$BR$1023,5,FALSE)=5,")",IF(VLOOKUP($A120,$V$3:$BR$1023,5,FALSE)&gt;=6,"/",""))</f>
        <v>/</v>
      </c>
      <c r="M121" s="14" t="str">
        <f>IF(L121=")",VLOOKUP($A120,V$3:AA$1023,6,FALSE),IF(L121="","",VLOOKUP($A120,$V$3:$CE$1023,BX$1,FALSE)))</f>
        <v>the</v>
      </c>
      <c r="N121" s="14" t="str">
        <f>IF(VLOOKUP($A120,$V$3:$BR$1023,5,FALSE)=6,")",IF(VLOOKUP($A120,$V$3:$BR$1023,5,FALSE)&gt;=7,"/",""))</f>
        <v>)</v>
      </c>
      <c r="O121" s="14" t="str">
        <f>IF(N121=")",VLOOKUP($A120,V$3:AA$1023,6,FALSE),IF(N121="","",VLOOKUP($A120,$V$3:$CE$1023,BY$1,FALSE)))</f>
        <v>.</v>
      </c>
      <c r="P121" s="14">
        <f>IF(VLOOKUP(A120,V$3:Z$1023,5,FALSE)=7,")",IF(VLOOKUP(A120,V$3:Z$1023,5,FALSE)&gt;7,"/",""))</f>
      </c>
      <c r="Q121" s="13">
        <f>IF(P121=")",VLOOKUP(A120,V$3:AA$1023,6,FALSE),"")</f>
      </c>
      <c r="R121" s="35">
        <v>1</v>
      </c>
      <c r="S121" s="2" t="s">
        <v>252</v>
      </c>
      <c r="T121" s="2"/>
      <c r="U121" s="1">
        <v>3</v>
      </c>
      <c r="V121" s="42">
        <f t="shared" si="58"/>
        <v>64</v>
      </c>
      <c r="W121" s="5" t="s">
        <v>273</v>
      </c>
      <c r="X121" s="7" t="s">
        <v>274</v>
      </c>
      <c r="Y121" s="42">
        <f ca="1" t="shared" si="26"/>
        <v>0.8760383751624812</v>
      </c>
      <c r="Z121" s="42">
        <f t="shared" si="27"/>
        <v>6</v>
      </c>
      <c r="AA121" s="42" t="s">
        <v>2038</v>
      </c>
      <c r="AB121" s="42" t="s">
        <v>275</v>
      </c>
      <c r="AC121" s="39" t="s">
        <v>147</v>
      </c>
      <c r="AD121" s="39" t="s">
        <v>1897</v>
      </c>
      <c r="AE121" s="39" t="s">
        <v>276</v>
      </c>
      <c r="AF121" s="39" t="s">
        <v>100</v>
      </c>
      <c r="AG121" s="39" t="s">
        <v>277</v>
      </c>
      <c r="AP121" s="39">
        <f ca="1" t="shared" si="28"/>
        <v>0.21709155347862774</v>
      </c>
      <c r="AQ121" s="39">
        <f ca="1" t="shared" si="29"/>
        <v>0.2674737136030465</v>
      </c>
      <c r="AR121" s="39">
        <f ca="1" t="shared" si="30"/>
        <v>0.07066829551971043</v>
      </c>
      <c r="AS121" s="39">
        <f ca="1" t="shared" si="31"/>
        <v>0.8210982348593299</v>
      </c>
      <c r="AT121" s="39">
        <f ca="1" t="shared" si="39"/>
        <v>0.2446572990761668</v>
      </c>
      <c r="AU121" s="39">
        <f ca="1">IF(AG121=0,"",RAND())</f>
        <v>0.9906612270340431</v>
      </c>
      <c r="BD121" s="38">
        <f t="shared" si="33"/>
        <v>5</v>
      </c>
      <c r="BE121" s="38">
        <f t="shared" si="34"/>
        <v>3</v>
      </c>
      <c r="BF121" s="38">
        <f t="shared" si="35"/>
        <v>6</v>
      </c>
      <c r="BG121" s="38">
        <f t="shared" si="36"/>
        <v>2</v>
      </c>
      <c r="BH121" s="38">
        <f t="shared" si="40"/>
        <v>4</v>
      </c>
      <c r="BI121" s="38">
        <f>RANK(AU121,$AP121:$BB121)</f>
        <v>1</v>
      </c>
      <c r="BR121" s="38">
        <v>119</v>
      </c>
      <c r="BS121" s="38" t="str">
        <f>HLOOKUP(BD121,$AB$2:$AN121,$BR121+1)</f>
        <v>of</v>
      </c>
      <c r="BT121" s="38" t="str">
        <f>HLOOKUP(BE121,$AB$2:$AN121,$BR121+1)</f>
        <v>three</v>
      </c>
      <c r="BU121" s="38" t="str">
        <f>HLOOKUP(BF121,$AB$2:$AN121,$BR121+1)</f>
        <v>chalk</v>
      </c>
      <c r="BV121" s="38" t="str">
        <f>HLOOKUP(BG121,$AB$2:$AN121,$BR121+1)</f>
        <v>me</v>
      </c>
      <c r="BW121" s="38" t="str">
        <f>HLOOKUP(BH121,$AB$2:$AN121,$BR121+1)</f>
        <v>pieces</v>
      </c>
      <c r="BX121" s="38" t="str">
        <f>HLOOKUP(BI121,$AB$2:$AN121,$BR121+1)</f>
        <v>bring</v>
      </c>
      <c r="BZ121" s="38"/>
      <c r="CA121" s="38"/>
      <c r="CB121" s="38"/>
      <c r="CC121" s="38"/>
      <c r="CD121" s="38"/>
      <c r="CE121" s="38"/>
      <c r="CG121" s="36" t="str">
        <f t="shared" si="38"/>
        <v>名詞・冠詞</v>
      </c>
    </row>
    <row r="122" spans="1:85" ht="18.75" customHeight="1">
      <c r="A122" s="14"/>
      <c r="B122" s="14"/>
      <c r="C122" s="14">
        <f>IF(VLOOKUP($A120,$V$3:$Z$1023,5,FALSE)&gt;=8,VLOOKUP($A120,$V$3:$CE$1023,BZ$1,FALSE),"")</f>
      </c>
      <c r="D122" s="14">
        <f>IF(VLOOKUP($A120,$V$3:$BR$1023,5,FALSE)=8,")",IF(VLOOKUP($A120,$V$3:$BR$1023,5,FALSE)&gt;=9,"/",""))</f>
      </c>
      <c r="E122" s="14">
        <f>IF(VLOOKUP($A120,$V$3:$Z$1023,5,FALSE)&gt;=9,VLOOKUP($A120,$V$3:$CE$1023,CA$1,FALSE),IF(D122=")",VLOOKUP(A120,$V$3:$AA$1023,6,FALSE),""))</f>
      </c>
      <c r="F122" s="14">
        <f>IF(VLOOKUP($A120,$V$3:$BR$1023,5,FALSE)=9,")",IF(VLOOKUP($A120,$V$3:$BR$1023,5,FALSE)&gt;=10,"/",""))</f>
      </c>
      <c r="G122" s="14">
        <f>IF(VLOOKUP($A120,$V$3:$Z$1023,5,FALSE)&gt;=10,VLOOKUP($A120,$V$3:$CE$1023,CB$1,FALSE),IF(F122=")",VLOOKUP(A120,$V$3:$AA$1023,6,FALSE),""))</f>
      </c>
      <c r="H122" s="14">
        <f>IF(VLOOKUP($A120,$V$3:$BR$1023,5,FALSE)=10,")",IF(VLOOKUP($A120,$V$3:$BR$1023,5,FALSE)&gt;=11,"/",""))</f>
      </c>
      <c r="I122" s="14">
        <f>IF(VLOOKUP($A120,$V$3:$Z$1023,5,FALSE)&gt;=11,VLOOKUP($A120,$V$3:$CE$1023,CC$1,FALSE),IF(H122=")",VLOOKUP(A120,$V$3:$AA$1023,6,FALSE),""))</f>
      </c>
      <c r="J122" s="14">
        <f>IF(VLOOKUP($A120,$V$3:$BR$1023,5,FALSE)=11,")",IF(VLOOKUP($A120,$V$3:$BR$1023,5,FALSE)&gt;=12,"/",""))</f>
      </c>
      <c r="K122" s="14">
        <f>IF(VLOOKUP($A120,$V$3:$Z$1023,5,FALSE)&gt;=12,VLOOKUP($A120,$V$3:$CE$1023,CD$1,FALSE),IF(J122=")",VLOOKUP(A120,$V$3:$AA$1023,6,FALSE),""))</f>
      </c>
      <c r="L122" s="14">
        <f>IF(VLOOKUP($A120,$V$3:$BR$1023,5,FALSE)=12,")",IF(VLOOKUP($A120,$V$3:$BR$1023,5,FALSE)&gt;=13,"/",""))</f>
      </c>
      <c r="M122" s="14">
        <f>IF(VLOOKUP($A120,$V$3:$Z$1023,5,FALSE)&gt;=13,VLOOKUP($A120,$V$3:$CE$1023,CE$1,FALSE),IF(L122=")",VLOOKUP(A120,$V$3:$AA$1023,6,FALSE),""))</f>
      </c>
      <c r="N122" s="14">
        <f>IF(VLOOKUP($A120,$V$3:$BR$1023,5,FALSE)=13,")",IF(VLOOKUP($A120,$V$3:$BR$1023,5,FALSE)&gt;=14,"/",""))</f>
      </c>
      <c r="O122" s="14"/>
      <c r="P122" s="14"/>
      <c r="Q122" s="13">
        <f>IF(P122="","",VLOOKUP(A120,V$3:AA$1023,6,FALSE))</f>
      </c>
      <c r="R122" s="35">
        <v>1</v>
      </c>
      <c r="S122" s="2" t="s">
        <v>252</v>
      </c>
      <c r="T122" s="2"/>
      <c r="U122" s="1">
        <v>3</v>
      </c>
      <c r="V122" s="42">
        <f t="shared" si="58"/>
        <v>103</v>
      </c>
      <c r="W122" s="5" t="s">
        <v>278</v>
      </c>
      <c r="X122" s="7" t="s">
        <v>279</v>
      </c>
      <c r="Y122" s="42">
        <f ca="1" t="shared" si="26"/>
        <v>0.7842094707276237</v>
      </c>
      <c r="Z122" s="42">
        <f t="shared" si="27"/>
        <v>6</v>
      </c>
      <c r="AA122" s="42" t="s">
        <v>2038</v>
      </c>
      <c r="AB122" s="42" t="s">
        <v>2080</v>
      </c>
      <c r="AC122" s="39" t="s">
        <v>280</v>
      </c>
      <c r="AD122" s="39" t="s">
        <v>1897</v>
      </c>
      <c r="AE122" s="39" t="s">
        <v>281</v>
      </c>
      <c r="AF122" s="39" t="s">
        <v>1882</v>
      </c>
      <c r="AG122" s="39" t="s">
        <v>2108</v>
      </c>
      <c r="AP122" s="39">
        <f ca="1" t="shared" si="28"/>
        <v>0.3785605437387094</v>
      </c>
      <c r="AQ122" s="39">
        <f ca="1" t="shared" si="29"/>
        <v>0.05442705786500324</v>
      </c>
      <c r="AR122" s="39">
        <f ca="1" t="shared" si="30"/>
        <v>0.7394622921967868</v>
      </c>
      <c r="AS122" s="39">
        <f ca="1" t="shared" si="31"/>
        <v>0.5187014798435738</v>
      </c>
      <c r="AT122" s="39">
        <f ca="1" t="shared" si="39"/>
        <v>0.47049866464345813</v>
      </c>
      <c r="AU122" s="39">
        <f ca="1">IF(AG122=0,"",RAND())</f>
        <v>0.9787124634023043</v>
      </c>
      <c r="BD122" s="38">
        <f t="shared" si="33"/>
        <v>5</v>
      </c>
      <c r="BE122" s="38">
        <f t="shared" si="34"/>
        <v>6</v>
      </c>
      <c r="BF122" s="38">
        <f t="shared" si="35"/>
        <v>2</v>
      </c>
      <c r="BG122" s="38">
        <f t="shared" si="36"/>
        <v>3</v>
      </c>
      <c r="BH122" s="38">
        <f t="shared" si="40"/>
        <v>4</v>
      </c>
      <c r="BI122" s="38">
        <f>RANK(AU122,$AP122:$BB122)</f>
        <v>1</v>
      </c>
      <c r="BR122" s="38">
        <v>120</v>
      </c>
      <c r="BS122" s="38" t="str">
        <f>HLOOKUP(BD122,$AB$2:$AN122,$BR122+1)</f>
        <v>a</v>
      </c>
      <c r="BT122" s="38" t="str">
        <f>HLOOKUP(BE122,$AB$2:$AN122,$BR122+1)</f>
        <v>day</v>
      </c>
      <c r="BU122" s="38" t="str">
        <f>HLOOKUP(BF122,$AB$2:$AN122,$BR122+1)</f>
        <v>eat</v>
      </c>
      <c r="BV122" s="38" t="str">
        <f>HLOOKUP(BG122,$AB$2:$AN122,$BR122+1)</f>
        <v>three</v>
      </c>
      <c r="BW122" s="38" t="str">
        <f>HLOOKUP(BH122,$AB$2:$AN122,$BR122+1)</f>
        <v>times</v>
      </c>
      <c r="BX122" s="38" t="str">
        <f>HLOOKUP(BI122,$AB$2:$AN122,$BR122+1)</f>
        <v>we</v>
      </c>
      <c r="BZ122" s="38"/>
      <c r="CA122" s="38"/>
      <c r="CB122" s="38"/>
      <c r="CC122" s="38"/>
      <c r="CD122" s="38"/>
      <c r="CE122" s="38"/>
      <c r="CG122" s="36" t="str">
        <f t="shared" si="38"/>
        <v>名詞・冠詞</v>
      </c>
    </row>
    <row r="123" spans="1:85" ht="18.75" customHeight="1">
      <c r="A123" s="14"/>
      <c r="B123" s="14"/>
      <c r="C123" s="14"/>
      <c r="D123" s="14"/>
      <c r="E123" s="14"/>
      <c r="F123" s="14"/>
      <c r="G123" s="14"/>
      <c r="H123" s="14"/>
      <c r="I123" s="14"/>
      <c r="J123" s="14"/>
      <c r="K123" s="14"/>
      <c r="L123" s="14"/>
      <c r="M123" s="14"/>
      <c r="N123" s="14"/>
      <c r="O123" s="14"/>
      <c r="P123" s="14"/>
      <c r="Q123" s="14"/>
      <c r="R123" s="35">
        <v>1</v>
      </c>
      <c r="S123" s="2" t="s">
        <v>252</v>
      </c>
      <c r="T123" s="2"/>
      <c r="U123" s="1">
        <v>2</v>
      </c>
      <c r="V123" s="42">
        <f t="shared" si="58"/>
        <v>40</v>
      </c>
      <c r="W123" s="44" t="s">
        <v>556</v>
      </c>
      <c r="X123" s="45" t="s">
        <v>557</v>
      </c>
      <c r="Y123" s="42">
        <f ca="1" t="shared" si="26"/>
        <v>0.9325390159923881</v>
      </c>
      <c r="Z123" s="42">
        <f t="shared" si="27"/>
        <v>8</v>
      </c>
      <c r="AA123" s="42" t="s">
        <v>2038</v>
      </c>
      <c r="AB123" s="42" t="s">
        <v>558</v>
      </c>
      <c r="AC123" s="39" t="s">
        <v>859</v>
      </c>
      <c r="AD123" s="39" t="s">
        <v>703</v>
      </c>
      <c r="AE123" s="39" t="s">
        <v>559</v>
      </c>
      <c r="AF123" s="39" t="s">
        <v>884</v>
      </c>
      <c r="AG123" s="39" t="s">
        <v>876</v>
      </c>
      <c r="AH123" s="39" t="s">
        <v>703</v>
      </c>
      <c r="AI123" s="39" t="s">
        <v>560</v>
      </c>
      <c r="AP123" s="39">
        <f ca="1" t="shared" si="28"/>
        <v>0.9656849207371714</v>
      </c>
      <c r="AQ123" s="39">
        <f ca="1" t="shared" si="29"/>
        <v>0.20293355976013938</v>
      </c>
      <c r="AR123" s="39">
        <f ca="1" t="shared" si="30"/>
        <v>0.22181740432886543</v>
      </c>
      <c r="AS123" s="39">
        <f ca="1" t="shared" si="31"/>
        <v>0.6624329862458749</v>
      </c>
      <c r="AT123" s="39">
        <f ca="1" t="shared" si="39"/>
        <v>0.6800549137873948</v>
      </c>
      <c r="AU123" s="39">
        <f ca="1">IF(AG123=0,"",RAND())</f>
        <v>0.03063530600432207</v>
      </c>
      <c r="AV123" s="39">
        <f ca="1">IF(AH123=0,"",RAND())</f>
        <v>0.08066726844706434</v>
      </c>
      <c r="AW123" s="39">
        <f ca="1">IF(AI123=0,"",RAND())</f>
        <v>0.4445704186189242</v>
      </c>
      <c r="BD123" s="38">
        <f t="shared" si="33"/>
        <v>1</v>
      </c>
      <c r="BE123" s="38">
        <f t="shared" si="34"/>
        <v>6</v>
      </c>
      <c r="BF123" s="38">
        <f t="shared" si="35"/>
        <v>5</v>
      </c>
      <c r="BG123" s="38">
        <f t="shared" si="36"/>
        <v>3</v>
      </c>
      <c r="BH123" s="38">
        <f t="shared" si="40"/>
        <v>2</v>
      </c>
      <c r="BI123" s="38">
        <f>RANK(AU123,$AP123:$BB123)</f>
        <v>8</v>
      </c>
      <c r="BJ123" s="38">
        <f>RANK(AV123,$AP123:$BB123)</f>
        <v>7</v>
      </c>
      <c r="BK123" s="38">
        <f>RANK(AW123,$AP123:$BB123)</f>
        <v>4</v>
      </c>
      <c r="BR123" s="38">
        <v>121</v>
      </c>
      <c r="BS123" s="38" t="str">
        <f>HLOOKUP(BD123,$AB$2:$AN433,$BR123+1)</f>
        <v>Monday</v>
      </c>
      <c r="BT123" s="38" t="str">
        <f>HLOOKUP(BE123,$AB$2:$AN433,$BR123+1)</f>
        <v>of</v>
      </c>
      <c r="BU123" s="38" t="str">
        <f>HLOOKUP(BF123,$AB$2:$AN433,$BR123+1)</f>
        <v>day</v>
      </c>
      <c r="BV123" s="38" t="str">
        <f>HLOOKUP(BG123,$AB$2:$AN433,$BR123+1)</f>
        <v>the</v>
      </c>
      <c r="BW123" s="38" t="str">
        <f>HLOOKUP(BH123,$AB$2:$AN433,$BR123+1)</f>
        <v>is</v>
      </c>
      <c r="BX123" s="38" t="str">
        <f>HLOOKUP(BI123,$AB$2:$AN433,$BR123+1)</f>
        <v>week</v>
      </c>
      <c r="BY123" s="38" t="str">
        <f>HLOOKUP(BJ123,$AB$2:$AN433,$BR123+1)</f>
        <v>the</v>
      </c>
      <c r="BZ123" s="38" t="str">
        <f>HLOOKUP(BK123,$AB$2:$AN433,$BR123+1)</f>
        <v>second</v>
      </c>
      <c r="CA123" s="38"/>
      <c r="CB123" s="38"/>
      <c r="CC123" s="38"/>
      <c r="CD123" s="38"/>
      <c r="CE123" s="38"/>
      <c r="CG123" s="36" t="str">
        <f t="shared" si="38"/>
        <v>名詞・冠詞</v>
      </c>
    </row>
    <row r="124" spans="1:85" ht="13.5" customHeight="1">
      <c r="A124" s="8">
        <v>31</v>
      </c>
      <c r="B124" s="9" t="s">
        <v>1111</v>
      </c>
      <c r="C124" s="60" t="str">
        <f>VLOOKUP(A124,V$3:W$1027,2,FALSE)</f>
        <v>あなたはこの町にどのくらいの間住んでいますか。</v>
      </c>
      <c r="D124" s="61"/>
      <c r="E124" s="61"/>
      <c r="F124" s="61"/>
      <c r="G124" s="61"/>
      <c r="H124" s="61"/>
      <c r="I124" s="61"/>
      <c r="J124" s="61"/>
      <c r="K124" s="61"/>
      <c r="L124" s="61"/>
      <c r="M124" s="58" t="str">
        <f>VLOOKUP(A124,V$3:BR$1023,49,FALSE)*100+VLOOKUP(A124,V$3:BR$1023,5,FALSE)&amp;" "&amp;VLOOKUP(A124,V$3:CG$1000,64,FALSE)</f>
        <v>29908 現在完了</v>
      </c>
      <c r="N124" s="59"/>
      <c r="O124" s="59"/>
      <c r="P124" s="59"/>
      <c r="Q124" s="59"/>
      <c r="R124" s="35">
        <v>1</v>
      </c>
      <c r="S124" s="2" t="s">
        <v>282</v>
      </c>
      <c r="T124" s="2"/>
      <c r="U124" s="40">
        <v>1</v>
      </c>
      <c r="V124" s="42">
        <f t="shared" si="58"/>
        <v>148</v>
      </c>
      <c r="W124" s="43" t="s">
        <v>283</v>
      </c>
      <c r="X124" s="41" t="s">
        <v>284</v>
      </c>
      <c r="Y124" s="42">
        <f ca="1" t="shared" si="26"/>
        <v>0.677003061243405</v>
      </c>
      <c r="Z124" s="42">
        <f t="shared" si="27"/>
        <v>5</v>
      </c>
      <c r="AA124" s="42" t="s">
        <v>1013</v>
      </c>
      <c r="AB124" s="42" t="s">
        <v>1824</v>
      </c>
      <c r="AC124" s="39" t="s">
        <v>152</v>
      </c>
      <c r="AD124" s="39" t="s">
        <v>76</v>
      </c>
      <c r="AE124" s="39" t="s">
        <v>148</v>
      </c>
      <c r="AF124" s="39" t="s">
        <v>136</v>
      </c>
      <c r="AP124" s="39">
        <f ca="1" t="shared" si="28"/>
        <v>0.07362073847722622</v>
      </c>
      <c r="AQ124" s="39">
        <f ca="1" t="shared" si="29"/>
        <v>0.24059958483872512</v>
      </c>
      <c r="AR124" s="39">
        <f ca="1" t="shared" si="30"/>
        <v>0.13984970111942663</v>
      </c>
      <c r="AS124" s="39">
        <f ca="1" t="shared" si="31"/>
        <v>0.04478793338137432</v>
      </c>
      <c r="AT124" s="39">
        <f ca="1" t="shared" si="39"/>
        <v>0.6752416938889154</v>
      </c>
      <c r="BC124" s="38">
        <f ca="1">IF(AO124=0,"",RAND())</f>
      </c>
      <c r="BD124" s="38">
        <f t="shared" si="33"/>
        <v>4</v>
      </c>
      <c r="BE124" s="38">
        <f t="shared" si="34"/>
        <v>2</v>
      </c>
      <c r="BF124" s="38">
        <f t="shared" si="35"/>
        <v>3</v>
      </c>
      <c r="BG124" s="38">
        <f t="shared" si="36"/>
        <v>5</v>
      </c>
      <c r="BH124" s="38">
        <f t="shared" si="40"/>
        <v>1</v>
      </c>
      <c r="BR124" s="38">
        <v>122</v>
      </c>
      <c r="BS124" s="38" t="str">
        <f>HLOOKUP(BD124,$AB$2:$AN124,$BR124+1)</f>
        <v>with</v>
      </c>
      <c r="BT124" s="38" t="str">
        <f>HLOOKUP(BE124,$AB$2:$AN124,$BR124+1)</f>
        <v>play</v>
      </c>
      <c r="BU124" s="38" t="str">
        <f>HLOOKUP(BF124,$AB$2:$AN124,$BR124+1)</f>
        <v>tennis</v>
      </c>
      <c r="BV124" s="38" t="str">
        <f>HLOOKUP(BG124,$AB$2:$AN124,$BR124+1)</f>
        <v>her</v>
      </c>
      <c r="BW124" s="38" t="str">
        <f>HLOOKUP(BH124,$AB$2:$AN124,$BR124+1)</f>
        <v>I</v>
      </c>
      <c r="BZ124" s="38"/>
      <c r="CA124" s="38"/>
      <c r="CB124" s="38"/>
      <c r="CC124" s="38"/>
      <c r="CD124" s="38"/>
      <c r="CE124" s="38"/>
      <c r="CG124" s="36" t="str">
        <f t="shared" si="38"/>
        <v>代名詞</v>
      </c>
    </row>
    <row r="125" spans="1:85" ht="18.75" customHeight="1">
      <c r="A125" s="14"/>
      <c r="B125" s="14" t="s">
        <v>1112</v>
      </c>
      <c r="C125" s="14" t="str">
        <f>VLOOKUP($A124,$V$3:$CE$1023,BS$1,FALSE)</f>
        <v>long</v>
      </c>
      <c r="D125" s="14" t="s">
        <v>1110</v>
      </c>
      <c r="E125" s="14" t="str">
        <f>VLOOKUP($A124,$V$3:$CE$1023,BT$1,FALSE)</f>
        <v>have</v>
      </c>
      <c r="F125" s="14" t="s">
        <v>1110</v>
      </c>
      <c r="G125" s="14" t="str">
        <f>VLOOKUP($A124,$V$3:$CE$1023,BU$1,FALSE)</f>
        <v>lived</v>
      </c>
      <c r="H125" s="14" t="s">
        <v>1110</v>
      </c>
      <c r="I125" s="14" t="str">
        <f>VLOOKUP($A124,$V$3:$CE$1023,BV$1,FALSE)</f>
        <v>this</v>
      </c>
      <c r="J125" s="14" t="str">
        <f>IF(VLOOKUP($A124,$V$3:$BR$1023,5,FALSE)=4,")","/")</f>
        <v>/</v>
      </c>
      <c r="K125" s="14" t="str">
        <f>IF(J125=")",VLOOKUP(A124,$V$3:$AA$1023,6,FALSE),VLOOKUP($A124,$V$3:$CE$1023,BW$1,FALSE))</f>
        <v>how</v>
      </c>
      <c r="L125" s="14" t="str">
        <f>IF(VLOOKUP($A124,$V$3:$BR$1023,5,FALSE)=5,")",IF(VLOOKUP($A124,$V$3:$BR$1023,5,FALSE)&gt;=6,"/",""))</f>
        <v>/</v>
      </c>
      <c r="M125" s="14" t="str">
        <f>IF(L125=")",VLOOKUP($A124,V$3:AA$1023,6,FALSE),IF(L125="","",VLOOKUP($A124,$V$3:$CE$1023,BX$1,FALSE)))</f>
        <v>you</v>
      </c>
      <c r="N125" s="14" t="str">
        <f>IF(VLOOKUP($A124,$V$3:$BR$1023,5,FALSE)=6,")",IF(VLOOKUP($A124,$V$3:$BR$1023,5,FALSE)&gt;=7,"/",""))</f>
        <v>/</v>
      </c>
      <c r="O125" s="14" t="str">
        <f>IF(N125=")",VLOOKUP($A124,V$3:AA$1023,6,FALSE),IF(N125="","",VLOOKUP($A124,$V$3:$CE$1023,BY$1,FALSE)))</f>
        <v>town</v>
      </c>
      <c r="P125" s="14" t="str">
        <f>IF(VLOOKUP(A124,V$3:Z$1023,5,FALSE)=7,")",IF(VLOOKUP(A124,V$3:Z$1023,5,FALSE)&gt;7,"/",""))</f>
        <v>/</v>
      </c>
      <c r="Q125" s="13">
        <f>IF(P125=")",VLOOKUP(A124,V$3:AA$1023,6,FALSE),"")</f>
      </c>
      <c r="R125" s="35">
        <v>1</v>
      </c>
      <c r="S125" s="2" t="s">
        <v>282</v>
      </c>
      <c r="T125" s="2"/>
      <c r="U125" s="1">
        <v>2</v>
      </c>
      <c r="V125" s="42">
        <f t="shared" si="58"/>
        <v>407</v>
      </c>
      <c r="W125" s="5" t="s">
        <v>285</v>
      </c>
      <c r="X125" s="7" t="s">
        <v>286</v>
      </c>
      <c r="Y125" s="42">
        <f ca="1" t="shared" si="26"/>
        <v>0.058391471480852886</v>
      </c>
      <c r="Z125" s="42">
        <f t="shared" si="27"/>
        <v>9</v>
      </c>
      <c r="AA125" s="42" t="s">
        <v>1825</v>
      </c>
      <c r="AB125" s="42" t="s">
        <v>1826</v>
      </c>
      <c r="AC125" s="39" t="s">
        <v>287</v>
      </c>
      <c r="AD125" s="39" t="s">
        <v>1882</v>
      </c>
      <c r="AE125" s="39" t="s">
        <v>288</v>
      </c>
      <c r="AF125" s="39" t="s">
        <v>100</v>
      </c>
      <c r="AG125" s="39" t="s">
        <v>289</v>
      </c>
      <c r="AH125" s="39" t="s">
        <v>1884</v>
      </c>
      <c r="AI125" s="39" t="s">
        <v>1885</v>
      </c>
      <c r="AJ125" s="39" t="s">
        <v>290</v>
      </c>
      <c r="AP125" s="39">
        <f ca="1" t="shared" si="28"/>
        <v>0.9261567564486382</v>
      </c>
      <c r="AQ125" s="39">
        <f ca="1" t="shared" si="29"/>
        <v>0.996832082075291</v>
      </c>
      <c r="AR125" s="39">
        <f ca="1" t="shared" si="30"/>
        <v>0.0992050614324036</v>
      </c>
      <c r="AS125" s="39">
        <f ca="1" t="shared" si="31"/>
        <v>0.02430657058919139</v>
      </c>
      <c r="AT125" s="39">
        <f ca="1" t="shared" si="39"/>
        <v>0.5042353276357183</v>
      </c>
      <c r="AU125" s="39">
        <f ca="1">IF(AG125=0,"",RAND())</f>
        <v>0.3064797103896426</v>
      </c>
      <c r="AV125" s="39">
        <f ca="1">IF(AH125=0,"",RAND())</f>
        <v>0.148562736680095</v>
      </c>
      <c r="AW125" s="39">
        <f ca="1">IF(AI125=0,"",RAND())</f>
        <v>0.24596393521308224</v>
      </c>
      <c r="AX125" s="39">
        <f ca="1">IF(AJ125=0,"",RAND())</f>
        <v>0.8231347276806884</v>
      </c>
      <c r="BC125" s="38">
        <f ca="1">IF(AO125=0,"",RAND())</f>
      </c>
      <c r="BD125" s="38">
        <f t="shared" si="33"/>
        <v>2</v>
      </c>
      <c r="BE125" s="38">
        <f t="shared" si="34"/>
        <v>1</v>
      </c>
      <c r="BF125" s="38">
        <f t="shared" si="35"/>
        <v>8</v>
      </c>
      <c r="BG125" s="38">
        <f t="shared" si="36"/>
        <v>9</v>
      </c>
      <c r="BH125" s="38">
        <f t="shared" si="40"/>
        <v>4</v>
      </c>
      <c r="BI125" s="38">
        <f>RANK(AU125,$AP125:$BB125)</f>
        <v>5</v>
      </c>
      <c r="BJ125" s="38">
        <f>RANK(AV125,$AP125:$BB125)</f>
        <v>7</v>
      </c>
      <c r="BK125" s="38">
        <f>RANK(AW125,$AP125:$BB125)</f>
        <v>6</v>
      </c>
      <c r="BL125" s="38">
        <f>RANK(AX125,$AP125:$BB125)</f>
        <v>3</v>
      </c>
      <c r="BR125" s="38">
        <v>123</v>
      </c>
      <c r="BS125" s="38" t="str">
        <f>HLOOKUP(BD125,$AB$2:$AN125,$BR125+1)</f>
        <v>met</v>
      </c>
      <c r="BT125" s="38" t="str">
        <f>HLOOKUP(BE125,$AB$2:$AN125,$BR125+1)</f>
        <v>I</v>
      </c>
      <c r="BU125" s="38" t="str">
        <f>HLOOKUP(BF125,$AB$2:$AN125,$BR125+1)</f>
        <v>the</v>
      </c>
      <c r="BV125" s="38" t="str">
        <f>HLOOKUP(BG125,$AB$2:$AN125,$BR125+1)</f>
        <v>street</v>
      </c>
      <c r="BW125" s="38" t="str">
        <f>HLOOKUP(BH125,$AB$2:$AN125,$BR125+1)</f>
        <v>friend</v>
      </c>
      <c r="BX125" s="38" t="str">
        <f>HLOOKUP(BI125,$AB$2:$AN125,$BR125+1)</f>
        <v>of</v>
      </c>
      <c r="BY125" s="38" t="str">
        <f>HLOOKUP(BJ125,$AB$2:$AN125,$BR125+1)</f>
        <v>on</v>
      </c>
      <c r="BZ125" s="38" t="str">
        <f>HLOOKUP(BK125,$AB$2:$AN125,$BR125+1)</f>
        <v>mine</v>
      </c>
      <c r="CA125" s="38" t="str">
        <f>HLOOKUP(BL125,$AB$2:$AN125,$BR125+1)</f>
        <v>a</v>
      </c>
      <c r="CB125" s="38"/>
      <c r="CC125" s="38"/>
      <c r="CD125" s="38"/>
      <c r="CE125" s="38"/>
      <c r="CG125" s="36" t="str">
        <f t="shared" si="38"/>
        <v>代名詞</v>
      </c>
    </row>
    <row r="126" spans="1:85" ht="18.75" customHeight="1">
      <c r="A126" s="14"/>
      <c r="B126" s="14"/>
      <c r="C126" s="14" t="str">
        <f>IF(VLOOKUP($A124,$V$3:$Z$1023,5,FALSE)&gt;=8,VLOOKUP($A124,$V$3:$CE$1023,BZ$1,FALSE),"")</f>
        <v>in</v>
      </c>
      <c r="D126" s="14" t="str">
        <f>IF(VLOOKUP($A124,$V$3:$BR$1023,5,FALSE)=8,")",IF(VLOOKUP($A124,$V$3:$BR$1023,5,FALSE)&gt;=9,"/",""))</f>
        <v>)</v>
      </c>
      <c r="E126" s="14" t="str">
        <f>IF(VLOOKUP($A124,$V$3:$Z$1023,5,FALSE)&gt;=9,VLOOKUP($A124,$V$3:$CE$1023,CA$1,FALSE),IF(D126=")",VLOOKUP(A124,$V$3:$AA$1023,6,FALSE),""))</f>
        <v>?</v>
      </c>
      <c r="F126" s="14">
        <f>IF(VLOOKUP($A124,$V$3:$BR$1023,5,FALSE)=9,")",IF(VLOOKUP($A124,$V$3:$BR$1023,5,FALSE)&gt;=10,"/",""))</f>
      </c>
      <c r="G126" s="14">
        <f>IF(VLOOKUP($A124,$V$3:$Z$1023,5,FALSE)&gt;=10,VLOOKUP($A124,$V$3:$CE$1023,CB$1,FALSE),IF(F126=")",VLOOKUP(A124,$V$3:$AA$1023,6,FALSE),""))</f>
      </c>
      <c r="H126" s="14">
        <f>IF(VLOOKUP($A124,$V$3:$BR$1023,5,FALSE)=10,")",IF(VLOOKUP($A124,$V$3:$BR$1023,5,FALSE)&gt;=11,"/",""))</f>
      </c>
      <c r="I126" s="14">
        <f>IF(VLOOKUP($A124,$V$3:$Z$1023,5,FALSE)&gt;=11,VLOOKUP($A124,$V$3:$CE$1023,CC$1,FALSE),IF(H126=")",VLOOKUP(A124,$V$3:$AA$1023,6,FALSE),""))</f>
      </c>
      <c r="J126" s="14">
        <f>IF(VLOOKUP($A124,$V$3:$BR$1023,5,FALSE)=11,")",IF(VLOOKUP($A124,$V$3:$BR$1023,5,FALSE)&gt;=12,"/",""))</f>
      </c>
      <c r="K126" s="14">
        <f>IF(VLOOKUP($A124,$V$3:$Z$1023,5,FALSE)&gt;=12,VLOOKUP($A124,$V$3:$CE$1023,CD$1,FALSE),IF(J126=")",VLOOKUP(A124,$V$3:$AA$1023,6,FALSE),""))</f>
      </c>
      <c r="L126" s="14">
        <f>IF(VLOOKUP($A124,$V$3:$BR$1023,5,FALSE)=12,")",IF(VLOOKUP($A124,$V$3:$BR$1023,5,FALSE)&gt;=13,"/",""))</f>
      </c>
      <c r="M126" s="14">
        <f>IF(VLOOKUP($A124,$V$3:$Z$1023,5,FALSE)&gt;=13,VLOOKUP($A124,$V$3:$CE$1023,CE$1,FALSE),IF(L126=")",VLOOKUP(A124,$V$3:$AA$1023,6,FALSE),""))</f>
      </c>
      <c r="N126" s="14">
        <f>IF(VLOOKUP($A124,$V$3:$BR$1023,5,FALSE)=13,")",IF(VLOOKUP($A124,$V$3:$BR$1023,5,FALSE)&gt;=14,"/",""))</f>
      </c>
      <c r="O126" s="14"/>
      <c r="P126" s="14"/>
      <c r="Q126" s="13">
        <f>IF(P126="","",VLOOKUP(A124,V$3:AA$1023,6,FALSE))</f>
      </c>
      <c r="R126" s="35">
        <v>1</v>
      </c>
      <c r="S126" s="2" t="s">
        <v>282</v>
      </c>
      <c r="T126" s="2"/>
      <c r="U126" s="1">
        <v>2</v>
      </c>
      <c r="V126" s="42">
        <f t="shared" si="58"/>
        <v>150</v>
      </c>
      <c r="W126" s="5" t="s">
        <v>291</v>
      </c>
      <c r="X126" s="7" t="s">
        <v>292</v>
      </c>
      <c r="Y126" s="42">
        <f ca="1" t="shared" si="26"/>
        <v>0.6739684134561899</v>
      </c>
      <c r="Z126" s="42">
        <f t="shared" si="27"/>
        <v>6</v>
      </c>
      <c r="AA126" s="42" t="s">
        <v>657</v>
      </c>
      <c r="AB126" s="42" t="s">
        <v>1827</v>
      </c>
      <c r="AC126" s="39" t="s">
        <v>293</v>
      </c>
      <c r="AD126" s="39" t="s">
        <v>294</v>
      </c>
      <c r="AE126" s="39" t="s">
        <v>2054</v>
      </c>
      <c r="AF126" s="39" t="s">
        <v>1885</v>
      </c>
      <c r="AG126" s="39" t="s">
        <v>221</v>
      </c>
      <c r="AP126" s="39">
        <f ca="1" t="shared" si="28"/>
        <v>0.753157221944639</v>
      </c>
      <c r="AQ126" s="39">
        <f ca="1" t="shared" si="29"/>
        <v>0.9684037182992848</v>
      </c>
      <c r="AR126" s="39">
        <f ca="1" t="shared" si="30"/>
        <v>0.9042444172764492</v>
      </c>
      <c r="AS126" s="39">
        <f ca="1" t="shared" si="31"/>
        <v>0.17569919867854034</v>
      </c>
      <c r="AT126" s="39">
        <f ca="1" t="shared" si="39"/>
        <v>0.7957490720077836</v>
      </c>
      <c r="AU126" s="39">
        <f ca="1">IF(AG126=0,"",RAND())</f>
        <v>0.26296318844227695</v>
      </c>
      <c r="BD126" s="38">
        <f t="shared" si="33"/>
        <v>4</v>
      </c>
      <c r="BE126" s="38">
        <f t="shared" si="34"/>
        <v>1</v>
      </c>
      <c r="BF126" s="38">
        <f t="shared" si="35"/>
        <v>2</v>
      </c>
      <c r="BG126" s="38">
        <f t="shared" si="36"/>
        <v>6</v>
      </c>
      <c r="BH126" s="38">
        <f t="shared" si="40"/>
        <v>3</v>
      </c>
      <c r="BI126" s="38">
        <f>RANK(AU126,$AP126:$BB126)</f>
        <v>5</v>
      </c>
      <c r="BR126" s="38">
        <v>124</v>
      </c>
      <c r="BS126" s="38" t="str">
        <f>HLOOKUP(BD126,$AB$2:$AN126,$BR126+1)</f>
        <v>at</v>
      </c>
      <c r="BT126" s="38" t="str">
        <f>HLOOKUP(BE126,$AB$2:$AN126,$BR126+1)</f>
        <v>I</v>
      </c>
      <c r="BU126" s="38" t="str">
        <f>HLOOKUP(BF126,$AB$2:$AN126,$BR126+1)</f>
        <v>enjoyed</v>
      </c>
      <c r="BV126" s="38" t="str">
        <f>HLOOKUP(BG126,$AB$2:$AN126,$BR126+1)</f>
        <v>party</v>
      </c>
      <c r="BW126" s="38" t="str">
        <f>HLOOKUP(BH126,$AB$2:$AN126,$BR126+1)</f>
        <v>myself</v>
      </c>
      <c r="BX126" s="38" t="str">
        <f>HLOOKUP(BI126,$AB$2:$AN126,$BR126+1)</f>
        <v>the</v>
      </c>
      <c r="BZ126" s="38"/>
      <c r="CA126" s="38"/>
      <c r="CB126" s="38"/>
      <c r="CC126" s="38"/>
      <c r="CD126" s="38"/>
      <c r="CE126" s="38"/>
      <c r="CG126" s="36" t="str">
        <f t="shared" si="38"/>
        <v>代名詞</v>
      </c>
    </row>
    <row r="127" spans="1:85" ht="18.75" customHeight="1">
      <c r="A127" s="14"/>
      <c r="B127" s="14"/>
      <c r="C127" s="14"/>
      <c r="D127" s="14"/>
      <c r="E127" s="14"/>
      <c r="F127" s="14"/>
      <c r="G127" s="14"/>
      <c r="H127" s="14"/>
      <c r="I127" s="14"/>
      <c r="J127" s="14"/>
      <c r="K127" s="14"/>
      <c r="L127" s="14"/>
      <c r="M127" s="14"/>
      <c r="N127" s="14"/>
      <c r="O127" s="14"/>
      <c r="P127" s="14"/>
      <c r="Q127" s="14"/>
      <c r="R127" s="35">
        <v>1</v>
      </c>
      <c r="S127" s="2" t="s">
        <v>282</v>
      </c>
      <c r="T127" s="2"/>
      <c r="U127" s="1">
        <v>2</v>
      </c>
      <c r="V127" s="42">
        <f t="shared" si="58"/>
        <v>318</v>
      </c>
      <c r="W127" s="5" t="s">
        <v>295</v>
      </c>
      <c r="X127" s="7" t="s">
        <v>296</v>
      </c>
      <c r="Y127" s="42">
        <f ca="1" t="shared" si="26"/>
        <v>0.2551155532405369</v>
      </c>
      <c r="Z127" s="42">
        <f t="shared" si="27"/>
        <v>6</v>
      </c>
      <c r="AA127" s="42" t="s">
        <v>59</v>
      </c>
      <c r="AB127" s="42" t="s">
        <v>297</v>
      </c>
      <c r="AC127" s="39" t="s">
        <v>146</v>
      </c>
      <c r="AD127" s="39" t="s">
        <v>298</v>
      </c>
      <c r="AE127" s="39" t="s">
        <v>2105</v>
      </c>
      <c r="AF127" s="39" t="s">
        <v>1891</v>
      </c>
      <c r="AG127" s="39" t="s">
        <v>299</v>
      </c>
      <c r="AP127" s="39">
        <f ca="1" t="shared" si="28"/>
        <v>0.9752684256525725</v>
      </c>
      <c r="AQ127" s="39">
        <f ca="1" t="shared" si="29"/>
        <v>0.32253533391497324</v>
      </c>
      <c r="AR127" s="39">
        <f ca="1" t="shared" si="30"/>
        <v>0.830841378952224</v>
      </c>
      <c r="AS127" s="39">
        <f ca="1" t="shared" si="31"/>
        <v>0.9014116629086297</v>
      </c>
      <c r="AT127" s="39">
        <f ca="1" t="shared" si="39"/>
        <v>0.9045096897917624</v>
      </c>
      <c r="AU127" s="39">
        <f ca="1">IF(AG127=0,"",RAND())</f>
        <v>0.4009904448983681</v>
      </c>
      <c r="BD127" s="38">
        <f t="shared" si="33"/>
        <v>1</v>
      </c>
      <c r="BE127" s="38">
        <f t="shared" si="34"/>
        <v>6</v>
      </c>
      <c r="BF127" s="38">
        <f t="shared" si="35"/>
        <v>4</v>
      </c>
      <c r="BG127" s="38">
        <f t="shared" si="36"/>
        <v>3</v>
      </c>
      <c r="BH127" s="38">
        <f t="shared" si="40"/>
        <v>2</v>
      </c>
      <c r="BI127" s="38">
        <f>RANK(AU127,$AP127:$BB127)</f>
        <v>5</v>
      </c>
      <c r="BR127" s="38">
        <v>125</v>
      </c>
      <c r="BS127" s="38" t="str">
        <f>HLOOKUP(BD127,$AB$2:$AN127,$BR127+1)</f>
        <v>please</v>
      </c>
      <c r="BT127" s="38" t="str">
        <f>HLOOKUP(BE127,$AB$2:$AN127,$BR127+1)</f>
        <v>salad</v>
      </c>
      <c r="BU127" s="38" t="str">
        <f>HLOOKUP(BF127,$AB$2:$AN127,$BR127+1)</f>
        <v>to</v>
      </c>
      <c r="BV127" s="38" t="str">
        <f>HLOOKUP(BG127,$AB$2:$AN127,$BR127+1)</f>
        <v>yourself</v>
      </c>
      <c r="BW127" s="38" t="str">
        <f>HLOOKUP(BH127,$AB$2:$AN127,$BR127+1)</f>
        <v>help</v>
      </c>
      <c r="BX127" s="38" t="str">
        <f>HLOOKUP(BI127,$AB$2:$AN127,$BR127+1)</f>
        <v>some</v>
      </c>
      <c r="BZ127" s="38"/>
      <c r="CA127" s="38"/>
      <c r="CB127" s="38"/>
      <c r="CC127" s="38"/>
      <c r="CD127" s="38"/>
      <c r="CE127" s="38"/>
      <c r="CG127" s="36" t="str">
        <f t="shared" si="38"/>
        <v>代名詞</v>
      </c>
    </row>
    <row r="128" spans="1:85" ht="13.5" customHeight="1">
      <c r="A128" s="8">
        <v>32</v>
      </c>
      <c r="B128" s="9" t="s">
        <v>1111</v>
      </c>
      <c r="C128" s="60" t="str">
        <f>VLOOKUP(A128,V$3:W$1027,2,FALSE)</f>
        <v>愛さずにはいられない (VAN HALEN)</v>
      </c>
      <c r="D128" s="61"/>
      <c r="E128" s="61"/>
      <c r="F128" s="61"/>
      <c r="G128" s="61"/>
      <c r="H128" s="61"/>
      <c r="I128" s="61"/>
      <c r="J128" s="61"/>
      <c r="K128" s="61"/>
      <c r="L128" s="61"/>
      <c r="M128" s="58" t="str">
        <f>VLOOKUP(A128,V$3:BR$1023,49,FALSE)*100+VLOOKUP(A128,V$3:BR$1023,5,FALSE)&amp;" "&amp;VLOOKUP(A128,V$3:CG$1000,64,FALSE)</f>
        <v>1705 VAN HALEN</v>
      </c>
      <c r="N128" s="59"/>
      <c r="O128" s="59"/>
      <c r="P128" s="59"/>
      <c r="Q128" s="59"/>
      <c r="R128" s="35">
        <v>1</v>
      </c>
      <c r="S128" s="2" t="s">
        <v>282</v>
      </c>
      <c r="T128" s="2"/>
      <c r="U128" s="1">
        <v>2</v>
      </c>
      <c r="V128" s="42">
        <f t="shared" si="58"/>
        <v>139</v>
      </c>
      <c r="W128" s="5" t="s">
        <v>300</v>
      </c>
      <c r="X128" s="7" t="s">
        <v>1828</v>
      </c>
      <c r="Y128" s="42">
        <f ca="1" t="shared" si="26"/>
        <v>0.7011753753130778</v>
      </c>
      <c r="Z128" s="42">
        <f t="shared" si="27"/>
        <v>5</v>
      </c>
      <c r="AA128" s="42" t="s">
        <v>1812</v>
      </c>
      <c r="AB128" s="42" t="s">
        <v>2103</v>
      </c>
      <c r="AC128" s="39" t="s">
        <v>2060</v>
      </c>
      <c r="AD128" s="39" t="s">
        <v>21</v>
      </c>
      <c r="AE128" s="39" t="s">
        <v>1882</v>
      </c>
      <c r="AF128" s="39" t="s">
        <v>161</v>
      </c>
      <c r="AP128" s="39">
        <f ca="1" t="shared" si="28"/>
        <v>0.2586293313668</v>
      </c>
      <c r="AQ128" s="39">
        <f ca="1" t="shared" si="29"/>
        <v>0.20999035334277183</v>
      </c>
      <c r="AR128" s="39">
        <f ca="1" t="shared" si="30"/>
        <v>0.5265871793621366</v>
      </c>
      <c r="AS128" s="39">
        <f ca="1" t="shared" si="31"/>
        <v>0.1346143266807216</v>
      </c>
      <c r="AT128" s="39">
        <f ca="1" t="shared" si="39"/>
        <v>0.8240155155436941</v>
      </c>
      <c r="BC128" s="38">
        <f ca="1">IF(AO128=0,"",RAND())</f>
      </c>
      <c r="BD128" s="38">
        <f t="shared" si="33"/>
        <v>3</v>
      </c>
      <c r="BE128" s="38">
        <f t="shared" si="34"/>
        <v>4</v>
      </c>
      <c r="BF128" s="38">
        <f t="shared" si="35"/>
        <v>2</v>
      </c>
      <c r="BG128" s="38">
        <f t="shared" si="36"/>
        <v>5</v>
      </c>
      <c r="BH128" s="38">
        <f t="shared" si="40"/>
        <v>1</v>
      </c>
      <c r="BR128" s="38">
        <v>126</v>
      </c>
      <c r="BS128" s="38" t="str">
        <f>HLOOKUP(BD128,$AB$2:$AN128,$BR128+1)</f>
        <v>have</v>
      </c>
      <c r="BT128" s="38" t="str">
        <f>HLOOKUP(BE128,$AB$2:$AN128,$BR128+1)</f>
        <v>a</v>
      </c>
      <c r="BU128" s="38" t="str">
        <f>HLOOKUP(BF128,$AB$2:$AN128,$BR128+1)</f>
        <v>you</v>
      </c>
      <c r="BV128" s="38" t="str">
        <f>HLOOKUP(BG128,$AB$2:$AN128,$BR128+1)</f>
        <v>camera</v>
      </c>
      <c r="BW128" s="38" t="str">
        <f>HLOOKUP(BH128,$AB$2:$AN128,$BR128+1)</f>
        <v>do</v>
      </c>
      <c r="BZ128" s="38"/>
      <c r="CA128" s="38"/>
      <c r="CB128" s="38"/>
      <c r="CC128" s="38"/>
      <c r="CD128" s="38"/>
      <c r="CE128" s="38"/>
      <c r="CG128" s="36" t="str">
        <f t="shared" si="38"/>
        <v>代名詞</v>
      </c>
    </row>
    <row r="129" spans="1:85" ht="18.75" customHeight="1">
      <c r="A129" s="14"/>
      <c r="B129" s="14" t="s">
        <v>1112</v>
      </c>
      <c r="C129" s="14" t="str">
        <f>VLOOKUP($A128,$V$3:$CE$1023,BS$1,FALSE)</f>
        <v>can't</v>
      </c>
      <c r="D129" s="14" t="s">
        <v>1110</v>
      </c>
      <c r="E129" s="14" t="str">
        <f>VLOOKUP($A128,$V$3:$CE$1023,BT$1,FALSE)</f>
        <v>I</v>
      </c>
      <c r="F129" s="14" t="s">
        <v>1110</v>
      </c>
      <c r="G129" s="14" t="str">
        <f>VLOOKUP($A128,$V$3:$CE$1023,BU$1,FALSE)</f>
        <v>you</v>
      </c>
      <c r="H129" s="14" t="s">
        <v>1110</v>
      </c>
      <c r="I129" s="14" t="str">
        <f>VLOOKUP($A128,$V$3:$CE$1023,BV$1,FALSE)</f>
        <v>loving</v>
      </c>
      <c r="J129" s="14" t="str">
        <f>IF(VLOOKUP($A128,$V$3:$BR$1023,5,FALSE)=4,")","/")</f>
        <v>/</v>
      </c>
      <c r="K129" s="14" t="str">
        <f>IF(J129=")",VLOOKUP(A128,$V$3:$AA$1023,6,FALSE),VLOOKUP($A128,$V$3:$CE$1023,BW$1,FALSE))</f>
        <v>stop</v>
      </c>
      <c r="L129" s="14" t="str">
        <f>IF(VLOOKUP($A128,$V$3:$BR$1023,5,FALSE)=5,")",IF(VLOOKUP($A128,$V$3:$BR$1023,5,FALSE)&gt;=6,"/",""))</f>
        <v>)</v>
      </c>
      <c r="M129" s="14" t="str">
        <f>IF(L129=")",VLOOKUP($A128,V$3:AA$1023,6,FALSE),IF(L129="","",VLOOKUP($A128,$V$3:$CE$1023,BX$1,FALSE)))</f>
        <v>.</v>
      </c>
      <c r="N129" s="14">
        <f>IF(VLOOKUP($A128,$V$3:$BR$1023,5,FALSE)=6,")",IF(VLOOKUP($A128,$V$3:$BR$1023,5,FALSE)&gt;=7,"/",""))</f>
      </c>
      <c r="O129" s="14">
        <f>IF(N129=")",VLOOKUP($A128,V$3:AA$1023,6,FALSE),IF(N129="","",VLOOKUP($A128,$V$3:$CE$1023,BY$1,FALSE)))</f>
      </c>
      <c r="P129" s="14">
        <f>IF(VLOOKUP(A128,V$3:Z$1023,5,FALSE)=7,")",IF(VLOOKUP(A128,V$3:Z$1023,5,FALSE)&gt;7,"/",""))</f>
      </c>
      <c r="Q129" s="13">
        <f>IF(P129=")",VLOOKUP(A128,V$3:AA$1023,6,FALSE),"")</f>
      </c>
      <c r="R129" s="35">
        <v>1</v>
      </c>
      <c r="S129" s="2" t="s">
        <v>282</v>
      </c>
      <c r="T129" s="2"/>
      <c r="U129" s="1">
        <v>2</v>
      </c>
      <c r="V129" s="42">
        <f t="shared" si="58"/>
        <v>232</v>
      </c>
      <c r="W129" s="5" t="s">
        <v>787</v>
      </c>
      <c r="X129" s="7" t="s">
        <v>1829</v>
      </c>
      <c r="Y129" s="42">
        <f ca="1" t="shared" si="26"/>
        <v>0.45468794973737836</v>
      </c>
      <c r="Z129" s="42">
        <f t="shared" si="27"/>
        <v>10</v>
      </c>
      <c r="AA129" s="42" t="s">
        <v>1810</v>
      </c>
      <c r="AB129" s="42" t="s">
        <v>1822</v>
      </c>
      <c r="AC129" s="39" t="s">
        <v>301</v>
      </c>
      <c r="AD129" s="39" t="s">
        <v>1882</v>
      </c>
      <c r="AE129" s="39" t="s">
        <v>1113</v>
      </c>
      <c r="AF129" s="39" t="s">
        <v>2029</v>
      </c>
      <c r="AG129" s="39" t="s">
        <v>1114</v>
      </c>
      <c r="AH129" s="39" t="s">
        <v>2073</v>
      </c>
      <c r="AI129" s="39" t="s">
        <v>177</v>
      </c>
      <c r="AJ129" s="39" t="s">
        <v>2075</v>
      </c>
      <c r="AK129" s="39" t="s">
        <v>302</v>
      </c>
      <c r="AP129" s="39">
        <f ca="1" t="shared" si="28"/>
        <v>0.6326576395605907</v>
      </c>
      <c r="AQ129" s="39">
        <f ca="1" t="shared" si="29"/>
        <v>0.542005124561602</v>
      </c>
      <c r="AR129" s="39">
        <f ca="1" t="shared" si="30"/>
        <v>0.24365531949316255</v>
      </c>
      <c r="AS129" s="39">
        <f ca="1" t="shared" si="31"/>
        <v>0.29227383470517876</v>
      </c>
      <c r="AT129" s="39">
        <f ca="1" t="shared" si="39"/>
        <v>0.15021974234938074</v>
      </c>
      <c r="AU129" s="39">
        <f ca="1">IF(AG129=0,"",RAND())</f>
        <v>0.5194166132682083</v>
      </c>
      <c r="AV129" s="39">
        <f ca="1">IF(AH129=0,"",RAND())</f>
        <v>0.4018859070738703</v>
      </c>
      <c r="AW129" s="39">
        <f ca="1">IF(AI129=0,"",RAND())</f>
        <v>0.1328203724800734</v>
      </c>
      <c r="AX129" s="39">
        <f ca="1">IF(AJ129=0,"",RAND())</f>
        <v>0.6402051268007614</v>
      </c>
      <c r="AY129" s="39">
        <f ca="1">IF(AK129=0,"",RAND())</f>
        <v>0.6658773102773101</v>
      </c>
      <c r="BC129" s="38">
        <f ca="1">IF(AO129=0,"",RAND())</f>
      </c>
      <c r="BD129" s="38">
        <f t="shared" si="33"/>
        <v>3</v>
      </c>
      <c r="BE129" s="38">
        <f t="shared" si="34"/>
        <v>4</v>
      </c>
      <c r="BF129" s="38">
        <f t="shared" si="35"/>
        <v>8</v>
      </c>
      <c r="BG129" s="38">
        <f t="shared" si="36"/>
        <v>7</v>
      </c>
      <c r="BH129" s="38">
        <f t="shared" si="40"/>
        <v>9</v>
      </c>
      <c r="BI129" s="38">
        <f>RANK(AU129,$AP129:$BB129)</f>
        <v>5</v>
      </c>
      <c r="BJ129" s="38">
        <f>RANK(AV129,$AP129:$BB129)</f>
        <v>6</v>
      </c>
      <c r="BK129" s="38">
        <f>RANK(AW129,$AP129:$BB129)</f>
        <v>10</v>
      </c>
      <c r="BL129" s="38">
        <f>RANK(AX129,$AP129:$BB129)</f>
        <v>2</v>
      </c>
      <c r="BM129" s="38">
        <f>RANK(AY129,$AP129:$BB129)</f>
        <v>1</v>
      </c>
      <c r="BR129" s="38">
        <v>127</v>
      </c>
      <c r="BS129" s="38" t="str">
        <f>HLOOKUP(BD129,$AB$2:$AN129,$BR129+1)</f>
        <v>a</v>
      </c>
      <c r="BT129" s="38" t="str">
        <f>HLOOKUP(BE129,$AB$2:$AN129,$BR129+1)</f>
        <v>dictionary</v>
      </c>
      <c r="BU129" s="38" t="str">
        <f>HLOOKUP(BF129,$AB$2:$AN129,$BR129+1)</f>
        <v>must</v>
      </c>
      <c r="BV129" s="38" t="str">
        <f>HLOOKUP(BG129,$AB$2:$AN129,$BR129+1)</f>
        <v>it</v>
      </c>
      <c r="BW129" s="38" t="str">
        <f>HLOOKUP(BH129,$AB$2:$AN129,$BR129+1)</f>
        <v>be</v>
      </c>
      <c r="BX129" s="38" t="str">
        <f>HLOOKUP(BI129,$AB$2:$AN129,$BR129+1)</f>
        <v>,</v>
      </c>
      <c r="BY129" s="38" t="str">
        <f>HLOOKUP(BJ129,$AB$2:$AN129,$BR129+1)</f>
        <v>and</v>
      </c>
      <c r="BZ129" s="38" t="str">
        <f>HLOOKUP(BK129,$AB$2:$AN129,$BR129+1)</f>
        <v>thick</v>
      </c>
      <c r="CA129" s="38" t="str">
        <f>HLOOKUP(BL129,$AB$2:$AN129,$BR129+1)</f>
        <v>need</v>
      </c>
      <c r="CB129" s="38" t="str">
        <f>HLOOKUP(BM129,$AB$2:$AN129,$BR129+1)</f>
        <v>I</v>
      </c>
      <c r="CC129" s="38"/>
      <c r="CD129" s="38"/>
      <c r="CE129" s="38"/>
      <c r="CG129" s="36" t="str">
        <f t="shared" si="38"/>
        <v>代名詞</v>
      </c>
    </row>
    <row r="130" spans="1:85" ht="18.75" customHeight="1">
      <c r="A130" s="14"/>
      <c r="B130" s="14"/>
      <c r="C130" s="14">
        <f>IF(VLOOKUP($A128,$V$3:$Z$1023,5,FALSE)&gt;=8,VLOOKUP($A128,$V$3:$CE$1023,BZ$1,FALSE),"")</f>
      </c>
      <c r="D130" s="14">
        <f>IF(VLOOKUP($A128,$V$3:$BR$1023,5,FALSE)=8,")",IF(VLOOKUP($A128,$V$3:$BR$1023,5,FALSE)&gt;=9,"/",""))</f>
      </c>
      <c r="E130" s="14">
        <f>IF(VLOOKUP($A128,$V$3:$Z$1023,5,FALSE)&gt;=9,VLOOKUP($A128,$V$3:$CE$1023,CA$1,FALSE),IF(D130=")",VLOOKUP(A128,$V$3:$AA$1023,6,FALSE),""))</f>
      </c>
      <c r="F130" s="14">
        <f>IF(VLOOKUP($A128,$V$3:$BR$1023,5,FALSE)=9,")",IF(VLOOKUP($A128,$V$3:$BR$1023,5,FALSE)&gt;=10,"/",""))</f>
      </c>
      <c r="G130" s="14">
        <f>IF(VLOOKUP($A128,$V$3:$Z$1023,5,FALSE)&gt;=10,VLOOKUP($A128,$V$3:$CE$1023,CB$1,FALSE),IF(F130=")",VLOOKUP(A128,$V$3:$AA$1023,6,FALSE),""))</f>
      </c>
      <c r="H130" s="14">
        <f>IF(VLOOKUP($A128,$V$3:$BR$1023,5,FALSE)=10,")",IF(VLOOKUP($A128,$V$3:$BR$1023,5,FALSE)&gt;=11,"/",""))</f>
      </c>
      <c r="I130" s="14">
        <f>IF(VLOOKUP($A128,$V$3:$Z$1023,5,FALSE)&gt;=11,VLOOKUP($A128,$V$3:$CE$1023,CC$1,FALSE),IF(H130=")",VLOOKUP(A128,$V$3:$AA$1023,6,FALSE),""))</f>
      </c>
      <c r="J130" s="14">
        <f>IF(VLOOKUP($A128,$V$3:$BR$1023,5,FALSE)=11,")",IF(VLOOKUP($A128,$V$3:$BR$1023,5,FALSE)&gt;=12,"/",""))</f>
      </c>
      <c r="K130" s="14">
        <f>IF(VLOOKUP($A128,$V$3:$Z$1023,5,FALSE)&gt;=12,VLOOKUP($A128,$V$3:$CE$1023,CD$1,FALSE),IF(J130=")",VLOOKUP(A128,$V$3:$AA$1023,6,FALSE),""))</f>
      </c>
      <c r="L130" s="14">
        <f>IF(VLOOKUP($A128,$V$3:$BR$1023,5,FALSE)=12,")",IF(VLOOKUP($A128,$V$3:$BR$1023,5,FALSE)&gt;=13,"/",""))</f>
      </c>
      <c r="M130" s="14">
        <f>IF(VLOOKUP($A128,$V$3:$Z$1023,5,FALSE)&gt;=13,VLOOKUP($A128,$V$3:$CE$1023,CE$1,FALSE),IF(L130=")",VLOOKUP(A128,$V$3:$AA$1023,6,FALSE),""))</f>
      </c>
      <c r="N130" s="14">
        <f>IF(VLOOKUP($A128,$V$3:$BR$1023,5,FALSE)=13,")",IF(VLOOKUP($A128,$V$3:$BR$1023,5,FALSE)&gt;=14,"/",""))</f>
      </c>
      <c r="O130" s="14"/>
      <c r="P130" s="14"/>
      <c r="Q130" s="13">
        <f>IF(P130="","",VLOOKUP(A128,V$3:AA$1023,6,FALSE))</f>
      </c>
      <c r="R130" s="35">
        <v>1</v>
      </c>
      <c r="S130" s="2" t="s">
        <v>282</v>
      </c>
      <c r="T130" s="2"/>
      <c r="U130" s="1">
        <v>2</v>
      </c>
      <c r="V130" s="42">
        <f t="shared" si="58"/>
        <v>138</v>
      </c>
      <c r="W130" s="5" t="s">
        <v>899</v>
      </c>
      <c r="X130" s="7" t="s">
        <v>1830</v>
      </c>
      <c r="Y130" s="42">
        <f ca="1" t="shared" si="26"/>
        <v>0.7016813707928806</v>
      </c>
      <c r="Z130" s="42">
        <f t="shared" si="27"/>
        <v>5</v>
      </c>
      <c r="AA130" s="42" t="s">
        <v>1810</v>
      </c>
      <c r="AB130" s="42" t="s">
        <v>1831</v>
      </c>
      <c r="AC130" s="39" t="s">
        <v>303</v>
      </c>
      <c r="AD130" s="39" t="s">
        <v>1882</v>
      </c>
      <c r="AE130" s="39" t="s">
        <v>304</v>
      </c>
      <c r="AF130" s="39" t="s">
        <v>305</v>
      </c>
      <c r="AP130" s="39">
        <f ca="1" t="shared" si="28"/>
        <v>0.7536300785606802</v>
      </c>
      <c r="AQ130" s="39">
        <f ca="1" t="shared" si="29"/>
        <v>0.6123285444402979</v>
      </c>
      <c r="AR130" s="39">
        <f ca="1" t="shared" si="30"/>
        <v>0.8899619481660626</v>
      </c>
      <c r="AS130" s="39">
        <f ca="1" t="shared" si="31"/>
        <v>0.32273111730766324</v>
      </c>
      <c r="AT130" s="39">
        <f ca="1" t="shared" si="39"/>
        <v>0.5276199389003553</v>
      </c>
      <c r="BC130" s="38">
        <f ca="1">IF(AO130=0,"",RAND())</f>
      </c>
      <c r="BD130" s="38">
        <f t="shared" si="33"/>
        <v>2</v>
      </c>
      <c r="BE130" s="38">
        <f t="shared" si="34"/>
        <v>3</v>
      </c>
      <c r="BF130" s="38">
        <f t="shared" si="35"/>
        <v>1</v>
      </c>
      <c r="BG130" s="38">
        <f t="shared" si="36"/>
        <v>5</v>
      </c>
      <c r="BH130" s="38">
        <f t="shared" si="40"/>
        <v>4</v>
      </c>
      <c r="BR130" s="38">
        <v>128</v>
      </c>
      <c r="BS130" s="38" t="str">
        <f>HLOOKUP(BD130,$AB$2:$AN130,$BR130+1)</f>
        <v>buy</v>
      </c>
      <c r="BT130" s="38" t="str">
        <f>HLOOKUP(BE130,$AB$2:$AN130,$BR130+1)</f>
        <v>a</v>
      </c>
      <c r="BU130" s="38" t="str">
        <f>HLOOKUP(BF130,$AB$2:$AN130,$BR130+1)</f>
        <v>I'll</v>
      </c>
      <c r="BV130" s="38" t="str">
        <f>HLOOKUP(BG130,$AB$2:$AN130,$BR130+1)</f>
        <v>one</v>
      </c>
      <c r="BW130" s="38" t="str">
        <f>HLOOKUP(BH130,$AB$2:$AN130,$BR130+1)</f>
        <v>new</v>
      </c>
      <c r="BZ130" s="38"/>
      <c r="CA130" s="38"/>
      <c r="CB130" s="38"/>
      <c r="CC130" s="38"/>
      <c r="CD130" s="38"/>
      <c r="CE130" s="38"/>
      <c r="CG130" s="36" t="str">
        <f t="shared" si="38"/>
        <v>代名詞</v>
      </c>
    </row>
    <row r="131" spans="1:85" ht="18.75" customHeight="1">
      <c r="A131" s="14"/>
      <c r="B131" s="14"/>
      <c r="C131" s="14"/>
      <c r="D131" s="14"/>
      <c r="E131" s="14"/>
      <c r="F131" s="14"/>
      <c r="G131" s="14"/>
      <c r="H131" s="14"/>
      <c r="I131" s="14"/>
      <c r="J131" s="14"/>
      <c r="K131" s="14"/>
      <c r="L131" s="14"/>
      <c r="M131" s="14"/>
      <c r="N131" s="14"/>
      <c r="O131" s="14"/>
      <c r="P131" s="14"/>
      <c r="Q131" s="14"/>
      <c r="R131" s="35">
        <v>1</v>
      </c>
      <c r="S131" s="2" t="s">
        <v>282</v>
      </c>
      <c r="T131" s="2"/>
      <c r="U131" s="1">
        <v>2</v>
      </c>
      <c r="V131" s="42">
        <f t="shared" si="58"/>
        <v>242</v>
      </c>
      <c r="W131" s="5" t="s">
        <v>306</v>
      </c>
      <c r="X131" s="7" t="s">
        <v>307</v>
      </c>
      <c r="Y131" s="42">
        <f ca="1" t="shared" si="26"/>
        <v>0.42406955688057835</v>
      </c>
      <c r="Z131" s="42">
        <f t="shared" si="27"/>
        <v>5</v>
      </c>
      <c r="AA131" s="42" t="s">
        <v>2038</v>
      </c>
      <c r="AB131" s="42" t="s">
        <v>308</v>
      </c>
      <c r="AC131" s="39" t="s">
        <v>100</v>
      </c>
      <c r="AD131" s="39" t="s">
        <v>309</v>
      </c>
      <c r="AE131" s="39" t="s">
        <v>1890</v>
      </c>
      <c r="AF131" s="39" t="s">
        <v>159</v>
      </c>
      <c r="AP131" s="39">
        <f ca="1" t="shared" si="28"/>
        <v>0.2856308369991454</v>
      </c>
      <c r="AQ131" s="39">
        <f ca="1" t="shared" si="29"/>
        <v>0.3917771686067437</v>
      </c>
      <c r="AR131" s="39">
        <f ca="1" t="shared" si="30"/>
        <v>0.8548998868300721</v>
      </c>
      <c r="AS131" s="39">
        <f ca="1" t="shared" si="31"/>
        <v>0.7923912334626819</v>
      </c>
      <c r="AT131" s="39">
        <f ca="1" t="shared" si="39"/>
        <v>0.18311555813828928</v>
      </c>
      <c r="BC131" s="38">
        <f ca="1">IF(AO131=0,"",RAND())</f>
      </c>
      <c r="BD131" s="38">
        <f t="shared" si="33"/>
        <v>4</v>
      </c>
      <c r="BE131" s="38">
        <f t="shared" si="34"/>
        <v>3</v>
      </c>
      <c r="BF131" s="38">
        <f t="shared" si="35"/>
        <v>1</v>
      </c>
      <c r="BG131" s="38">
        <f t="shared" si="36"/>
        <v>2</v>
      </c>
      <c r="BH131" s="38">
        <f t="shared" si="40"/>
        <v>5</v>
      </c>
      <c r="BR131" s="38">
        <v>129</v>
      </c>
      <c r="BS131" s="38" t="str">
        <f>HLOOKUP(BD131,$AB$2:$AN131,$BR131+1)</f>
        <v>are</v>
      </c>
      <c r="BT131" s="38" t="str">
        <f>HLOOKUP(BE131,$AB$2:$AN131,$BR131+1)</f>
        <v>us</v>
      </c>
      <c r="BU131" s="38" t="str">
        <f>HLOOKUP(BF131,$AB$2:$AN131,$BR131+1)</f>
        <v>all</v>
      </c>
      <c r="BV131" s="38" t="str">
        <f>HLOOKUP(BG131,$AB$2:$AN131,$BR131+1)</f>
        <v>of</v>
      </c>
      <c r="BW131" s="38" t="str">
        <f>HLOOKUP(BH131,$AB$2:$AN131,$BR131+1)</f>
        <v>well</v>
      </c>
      <c r="BZ131" s="38"/>
      <c r="CA131" s="38"/>
      <c r="CB131" s="38"/>
      <c r="CC131" s="38"/>
      <c r="CD131" s="38"/>
      <c r="CE131" s="38"/>
      <c r="CG131" s="36" t="str">
        <f t="shared" si="38"/>
        <v>代名詞</v>
      </c>
    </row>
    <row r="132" spans="1:85" ht="13.5" customHeight="1">
      <c r="A132" s="8">
        <v>33</v>
      </c>
      <c r="B132" s="9" t="s">
        <v>1111</v>
      </c>
      <c r="C132" s="60" t="str">
        <f>VLOOKUP(A132,V$3:W$1027,2,FALSE)</f>
        <v>眠っている赤ん坊を起こさないように気をつけなさい。(四天王寺)◎</v>
      </c>
      <c r="D132" s="61"/>
      <c r="E132" s="61"/>
      <c r="F132" s="61"/>
      <c r="G132" s="61"/>
      <c r="H132" s="61"/>
      <c r="I132" s="61"/>
      <c r="J132" s="61"/>
      <c r="K132" s="61"/>
      <c r="L132" s="61"/>
      <c r="M132" s="58" t="str">
        <f>VLOOKUP(A132,V$3:BR$1023,49,FALSE)*100+VLOOKUP(A132,V$3:BR$1023,5,FALSE)&amp;" "&amp;VLOOKUP(A132,V$3:CG$1000,64,FALSE)</f>
        <v>34705 代名詞</v>
      </c>
      <c r="N132" s="59"/>
      <c r="O132" s="59"/>
      <c r="P132" s="59"/>
      <c r="Q132" s="59"/>
      <c r="R132" s="35">
        <v>1</v>
      </c>
      <c r="S132" s="2" t="s">
        <v>282</v>
      </c>
      <c r="T132" s="2"/>
      <c r="U132" s="1">
        <v>2</v>
      </c>
      <c r="V132" s="42">
        <f t="shared" si="58"/>
        <v>3</v>
      </c>
      <c r="W132" s="5" t="s">
        <v>310</v>
      </c>
      <c r="X132" s="7" t="s">
        <v>186</v>
      </c>
      <c r="Y132" s="42">
        <f ca="1" t="shared" si="26"/>
        <v>0.9984451241599421</v>
      </c>
      <c r="Z132" s="42">
        <f t="shared" si="27"/>
        <v>6</v>
      </c>
      <c r="AA132" s="42" t="s">
        <v>1832</v>
      </c>
      <c r="AB132" s="42" t="s">
        <v>311</v>
      </c>
      <c r="AC132" s="39" t="s">
        <v>100</v>
      </c>
      <c r="AD132" s="39" t="s">
        <v>312</v>
      </c>
      <c r="AE132" s="39" t="s">
        <v>207</v>
      </c>
      <c r="AF132" s="39" t="s">
        <v>1882</v>
      </c>
      <c r="AG132" s="39" t="s">
        <v>313</v>
      </c>
      <c r="AP132" s="39">
        <f ca="1" t="shared" si="28"/>
        <v>0.32751002601558477</v>
      </c>
      <c r="AQ132" s="39">
        <f ca="1" t="shared" si="29"/>
        <v>0.6872924990579805</v>
      </c>
      <c r="AR132" s="39">
        <f ca="1" t="shared" si="30"/>
        <v>0.11096024842659302</v>
      </c>
      <c r="AS132" s="39">
        <f ca="1" t="shared" si="31"/>
        <v>0.11619144517116542</v>
      </c>
      <c r="AT132" s="39">
        <f ca="1" t="shared" si="39"/>
        <v>0.9519267975700714</v>
      </c>
      <c r="AU132" s="39">
        <f ca="1">IF(AG132=0,"",RAND())</f>
        <v>0.0844059356709268</v>
      </c>
      <c r="BD132" s="38">
        <f t="shared" si="33"/>
        <v>3</v>
      </c>
      <c r="BE132" s="38">
        <f t="shared" si="34"/>
        <v>2</v>
      </c>
      <c r="BF132" s="38">
        <f t="shared" si="35"/>
        <v>5</v>
      </c>
      <c r="BG132" s="38">
        <f t="shared" si="36"/>
        <v>4</v>
      </c>
      <c r="BH132" s="38">
        <f t="shared" si="40"/>
        <v>1</v>
      </c>
      <c r="BI132" s="38">
        <f>RANK(AU132,$AP132:$BB132)</f>
        <v>6</v>
      </c>
      <c r="BR132" s="38">
        <v>130</v>
      </c>
      <c r="BS132" s="38" t="str">
        <f>HLOOKUP(BD132,$AB$2:$AN132,$BR132+1)</f>
        <v>them</v>
      </c>
      <c r="BT132" s="38" t="str">
        <f>HLOOKUP(BE132,$AB$2:$AN132,$BR132+1)</f>
        <v>of</v>
      </c>
      <c r="BU132" s="38" t="str">
        <f>HLOOKUP(BF132,$AB$2:$AN132,$BR132+1)</f>
        <v>a</v>
      </c>
      <c r="BV132" s="38" t="str">
        <f>HLOOKUP(BG132,$AB$2:$AN132,$BR132+1)</f>
        <v>has</v>
      </c>
      <c r="BW132" s="38" t="str">
        <f>HLOOKUP(BH132,$AB$2:$AN132,$BR132+1)</f>
        <v>each</v>
      </c>
      <c r="BX132" s="38" t="str">
        <f>HLOOKUP(BI132,$AB$2:$AN132,$BR132+1)</f>
        <v>bicyle</v>
      </c>
      <c r="BZ132" s="38"/>
      <c r="CA132" s="38"/>
      <c r="CB132" s="38"/>
      <c r="CC132" s="38"/>
      <c r="CD132" s="38"/>
      <c r="CE132" s="38"/>
      <c r="CG132" s="36" t="str">
        <f t="shared" si="38"/>
        <v>代名詞</v>
      </c>
    </row>
    <row r="133" spans="1:85" ht="18.75" customHeight="1">
      <c r="A133" s="14"/>
      <c r="B133" s="14" t="s">
        <v>1112</v>
      </c>
      <c r="C133" s="14" t="str">
        <f>VLOOKUP($A132,$V$3:$CE$1023,BS$1,FALSE)</f>
        <v>wake</v>
      </c>
      <c r="D133" s="14" t="s">
        <v>1110</v>
      </c>
      <c r="E133" s="14" t="str">
        <f>VLOOKUP($A132,$V$3:$CE$1023,BT$1,FALSE)</f>
        <v>the</v>
      </c>
      <c r="F133" s="14" t="s">
        <v>1110</v>
      </c>
      <c r="G133" s="14" t="str">
        <f>VLOOKUP($A132,$V$3:$CE$1023,BU$1,FALSE)</f>
        <v>to</v>
      </c>
      <c r="H133" s="14" t="s">
        <v>1110</v>
      </c>
      <c r="I133" s="14" t="str">
        <f>VLOOKUP($A132,$V$3:$CE$1023,BV$1,FALSE)</f>
        <v>be</v>
      </c>
      <c r="J133" s="14" t="str">
        <f>IF(VLOOKUP($A132,$V$3:$BR$1023,5,FALSE)=4,")","/")</f>
        <v>/</v>
      </c>
      <c r="K133" s="14" t="str">
        <f>IF(J133=")",VLOOKUP(A132,$V$3:$AA$1023,6,FALSE),VLOOKUP($A132,$V$3:$CE$1023,BW$1,FALSE))</f>
        <v>sleeping</v>
      </c>
      <c r="L133" s="14" t="str">
        <f>IF(VLOOKUP($A132,$V$3:$BR$1023,5,FALSE)=5,")",IF(VLOOKUP($A132,$V$3:$BR$1023,5,FALSE)&gt;=6,"/",""))</f>
        <v>)</v>
      </c>
      <c r="M133" s="14" t="str">
        <f>IF(L133=")",VLOOKUP($A132,V$3:AA$1023,6,FALSE),IF(L133="","",VLOOKUP($A132,$V$3:$CE$1023,BX$1,FALSE)))</f>
        <v>.</v>
      </c>
      <c r="N133" s="14">
        <f>IF(VLOOKUP($A132,$V$3:$BR$1023,5,FALSE)=6,")",IF(VLOOKUP($A132,$V$3:$BR$1023,5,FALSE)&gt;=7,"/",""))</f>
      </c>
      <c r="O133" s="14">
        <f>IF(N133=")",VLOOKUP($A132,V$3:AA$1023,6,FALSE),IF(N133="","",VLOOKUP($A132,$V$3:$CE$1023,BY$1,FALSE)))</f>
      </c>
      <c r="P133" s="14">
        <f>IF(VLOOKUP(A132,V$3:Z$1023,5,FALSE)=7,")",IF(VLOOKUP(A132,V$3:Z$1023,5,FALSE)&gt;7,"/",""))</f>
      </c>
      <c r="Q133" s="13">
        <f>IF(P133=")",VLOOKUP(A132,V$3:AA$1023,6,FALSE),"")</f>
      </c>
      <c r="R133" s="35">
        <v>1</v>
      </c>
      <c r="S133" s="2" t="s">
        <v>282</v>
      </c>
      <c r="T133" s="2"/>
      <c r="U133" s="1">
        <v>2</v>
      </c>
      <c r="V133" s="42">
        <f t="shared" si="58"/>
        <v>36</v>
      </c>
      <c r="W133" s="5" t="s">
        <v>314</v>
      </c>
      <c r="X133" s="7" t="s">
        <v>315</v>
      </c>
      <c r="Y133" s="42">
        <f ca="1" t="shared" si="26"/>
        <v>0.940891374791681</v>
      </c>
      <c r="Z133" s="42">
        <f t="shared" si="27"/>
        <v>5</v>
      </c>
      <c r="AA133" s="42" t="s">
        <v>1752</v>
      </c>
      <c r="AB133" s="42" t="s">
        <v>2080</v>
      </c>
      <c r="AC133" s="39" t="s">
        <v>177</v>
      </c>
      <c r="AD133" s="39" t="s">
        <v>146</v>
      </c>
      <c r="AE133" s="39" t="s">
        <v>305</v>
      </c>
      <c r="AF133" s="39" t="s">
        <v>316</v>
      </c>
      <c r="AP133" s="39">
        <f ca="1" t="shared" si="28"/>
        <v>0.5512076385182445</v>
      </c>
      <c r="AQ133" s="39">
        <f ca="1" t="shared" si="29"/>
        <v>0.62154488767926</v>
      </c>
      <c r="AR133" s="39">
        <f ca="1" t="shared" si="30"/>
        <v>0.4036688980121843</v>
      </c>
      <c r="AS133" s="39">
        <f ca="1" t="shared" si="31"/>
        <v>0.11234496289975748</v>
      </c>
      <c r="AT133" s="39">
        <f ca="1" t="shared" si="39"/>
        <v>0.6435743776620824</v>
      </c>
      <c r="BC133" s="38">
        <f ca="1">IF(AO133=0,"",RAND())</f>
      </c>
      <c r="BD133" s="38">
        <f t="shared" si="33"/>
        <v>3</v>
      </c>
      <c r="BE133" s="38">
        <f t="shared" si="34"/>
        <v>2</v>
      </c>
      <c r="BF133" s="38">
        <f t="shared" si="35"/>
        <v>4</v>
      </c>
      <c r="BG133" s="38">
        <f t="shared" si="36"/>
        <v>5</v>
      </c>
      <c r="BH133" s="38">
        <f t="shared" si="40"/>
        <v>1</v>
      </c>
      <c r="BR133" s="38">
        <v>131</v>
      </c>
      <c r="BS133" s="38" t="str">
        <f>HLOOKUP(BD133,$AB$2:$AN133,$BR133+1)</f>
        <v>help</v>
      </c>
      <c r="BT133" s="38" t="str">
        <f>HLOOKUP(BE133,$AB$2:$AN133,$BR133+1)</f>
        <v>must</v>
      </c>
      <c r="BU133" s="38" t="str">
        <f>HLOOKUP(BF133,$AB$2:$AN133,$BR133+1)</f>
        <v>one</v>
      </c>
      <c r="BV133" s="38" t="str">
        <f>HLOOKUP(BG133,$AB$2:$AN133,$BR133+1)</f>
        <v>another</v>
      </c>
      <c r="BW133" s="38" t="str">
        <f>HLOOKUP(BH133,$AB$2:$AN133,$BR133+1)</f>
        <v>we</v>
      </c>
      <c r="BZ133" s="38"/>
      <c r="CA133" s="38"/>
      <c r="CB133" s="38"/>
      <c r="CC133" s="38"/>
      <c r="CD133" s="38"/>
      <c r="CE133" s="38"/>
      <c r="CG133" s="36" t="str">
        <f t="shared" si="38"/>
        <v>代名詞</v>
      </c>
    </row>
    <row r="134" spans="1:85" ht="18.75" customHeight="1">
      <c r="A134" s="14"/>
      <c r="B134" s="14"/>
      <c r="C134" s="14">
        <f>IF(VLOOKUP($A132,$V$3:$Z$1023,5,FALSE)&gt;=8,VLOOKUP($A132,$V$3:$CE$1023,BZ$1,FALSE),"")</f>
      </c>
      <c r="D134" s="14">
        <f>IF(VLOOKUP($A132,$V$3:$BR$1023,5,FALSE)=8,")",IF(VLOOKUP($A132,$V$3:$BR$1023,5,FALSE)&gt;=9,"/",""))</f>
      </c>
      <c r="E134" s="14">
        <f>IF(VLOOKUP($A132,$V$3:$Z$1023,5,FALSE)&gt;=9,VLOOKUP($A132,$V$3:$CE$1023,CA$1,FALSE),IF(D134=")",VLOOKUP(A132,$V$3:$AA$1023,6,FALSE),""))</f>
      </c>
      <c r="F134" s="14">
        <f>IF(VLOOKUP($A132,$V$3:$BR$1023,5,FALSE)=9,")",IF(VLOOKUP($A132,$V$3:$BR$1023,5,FALSE)&gt;=10,"/",""))</f>
      </c>
      <c r="G134" s="14">
        <f>IF(VLOOKUP($A132,$V$3:$Z$1023,5,FALSE)&gt;=10,VLOOKUP($A132,$V$3:$CE$1023,CB$1,FALSE),IF(F134=")",VLOOKUP(A132,$V$3:$AA$1023,6,FALSE),""))</f>
      </c>
      <c r="H134" s="14">
        <f>IF(VLOOKUP($A132,$V$3:$BR$1023,5,FALSE)=10,")",IF(VLOOKUP($A132,$V$3:$BR$1023,5,FALSE)&gt;=11,"/",""))</f>
      </c>
      <c r="I134" s="14">
        <f>IF(VLOOKUP($A132,$V$3:$Z$1023,5,FALSE)&gt;=11,VLOOKUP($A132,$V$3:$CE$1023,CC$1,FALSE),IF(H134=")",VLOOKUP(A132,$V$3:$AA$1023,6,FALSE),""))</f>
      </c>
      <c r="J134" s="14">
        <f>IF(VLOOKUP($A132,$V$3:$BR$1023,5,FALSE)=11,")",IF(VLOOKUP($A132,$V$3:$BR$1023,5,FALSE)&gt;=12,"/",""))</f>
      </c>
      <c r="K134" s="14">
        <f>IF(VLOOKUP($A132,$V$3:$Z$1023,5,FALSE)&gt;=12,VLOOKUP($A132,$V$3:$CE$1023,CD$1,FALSE),IF(J134=")",VLOOKUP(A132,$V$3:$AA$1023,6,FALSE),""))</f>
      </c>
      <c r="L134" s="14">
        <f>IF(VLOOKUP($A132,$V$3:$BR$1023,5,FALSE)=12,")",IF(VLOOKUP($A132,$V$3:$BR$1023,5,FALSE)&gt;=13,"/",""))</f>
      </c>
      <c r="M134" s="14">
        <f>IF(VLOOKUP($A132,$V$3:$Z$1023,5,FALSE)&gt;=13,VLOOKUP($A132,$V$3:$CE$1023,CE$1,FALSE),IF(L134=")",VLOOKUP(A132,$V$3:$AA$1023,6,FALSE),""))</f>
      </c>
      <c r="N134" s="14">
        <f>IF(VLOOKUP($A132,$V$3:$BR$1023,5,FALSE)=13,")",IF(VLOOKUP($A132,$V$3:$BR$1023,5,FALSE)&gt;=14,"/",""))</f>
      </c>
      <c r="O134" s="14"/>
      <c r="P134" s="14"/>
      <c r="Q134" s="13">
        <f>IF(P134="","",VLOOKUP(A132,V$3:AA$1023,6,FALSE))</f>
      </c>
      <c r="R134" s="35">
        <v>1</v>
      </c>
      <c r="S134" s="2" t="s">
        <v>282</v>
      </c>
      <c r="T134" s="2"/>
      <c r="U134" s="1">
        <v>2</v>
      </c>
      <c r="V134" s="42">
        <f t="shared" si="58"/>
        <v>137</v>
      </c>
      <c r="W134" s="5" t="s">
        <v>846</v>
      </c>
      <c r="X134" s="7" t="s">
        <v>317</v>
      </c>
      <c r="Y134" s="42">
        <f aca="true" ca="1" t="shared" si="59" ref="Y134:Y198">IF(R134=0,"",RAND())</f>
        <v>0.7055188290985663</v>
      </c>
      <c r="Z134" s="42">
        <f aca="true" t="shared" si="60" ref="Z134:Z198">COUNTA(AB134:AN134)</f>
        <v>6</v>
      </c>
      <c r="AA134" s="42" t="s">
        <v>1895</v>
      </c>
      <c r="AB134" s="42" t="s">
        <v>318</v>
      </c>
      <c r="AC134" s="39" t="s">
        <v>1881</v>
      </c>
      <c r="AD134" s="39" t="s">
        <v>319</v>
      </c>
      <c r="AE134" s="39" t="s">
        <v>148</v>
      </c>
      <c r="AF134" s="39" t="s">
        <v>149</v>
      </c>
      <c r="AG134" s="39" t="s">
        <v>106</v>
      </c>
      <c r="AP134" s="39">
        <f aca="true" ca="1" t="shared" si="61" ref="AP134:AP198">IF(AB134=0,"",RAND())</f>
        <v>0.16903368510623018</v>
      </c>
      <c r="AQ134" s="39">
        <f aca="true" ca="1" t="shared" si="62" ref="AQ134:AQ198">IF(AC134=0,"",RAND())</f>
        <v>0.2911484282866017</v>
      </c>
      <c r="AR134" s="39">
        <f aca="true" ca="1" t="shared" si="63" ref="AR134:AR198">IF(AD134=0,"",RAND())</f>
        <v>0.5800412027153103</v>
      </c>
      <c r="AS134" s="39">
        <f aca="true" ca="1" t="shared" si="64" ref="AS134:AS198">IF(AE134=0,"",RAND())</f>
        <v>0.44007307877864843</v>
      </c>
      <c r="AT134" s="39">
        <f ca="1" t="shared" si="39"/>
        <v>0.7959788670628929</v>
      </c>
      <c r="AU134" s="39">
        <f aca="true" ca="1" t="shared" si="65" ref="AU134:AU139">IF(AG134=0,"",RAND())</f>
        <v>0.5197804246710915</v>
      </c>
      <c r="BD134" s="38">
        <f aca="true" t="shared" si="66" ref="BD134:BD198">RANK(AP134,$AP134:$BB134)</f>
        <v>6</v>
      </c>
      <c r="BE134" s="38">
        <f aca="true" t="shared" si="67" ref="BE134:BE198">RANK(AQ134,$AP134:$BB134)</f>
        <v>5</v>
      </c>
      <c r="BF134" s="38">
        <f aca="true" t="shared" si="68" ref="BF134:BF198">RANK(AR134,$AP134:$BB134)</f>
        <v>2</v>
      </c>
      <c r="BG134" s="38">
        <f aca="true" t="shared" si="69" ref="BG134:BG198">RANK(AS134,$AP134:$BB134)</f>
        <v>4</v>
      </c>
      <c r="BH134" s="38">
        <f t="shared" si="40"/>
        <v>1</v>
      </c>
      <c r="BI134" s="38">
        <f aca="true" t="shared" si="70" ref="BI134:BI139">RANK(AU134,$AP134:$BB134)</f>
        <v>3</v>
      </c>
      <c r="BR134" s="38">
        <v>132</v>
      </c>
      <c r="BS134" s="38" t="str">
        <f>HLOOKUP(BD134,$AB$2:$AN134,$BR134+1)</f>
        <v>watch</v>
      </c>
      <c r="BT134" s="38" t="str">
        <f>HLOOKUP(BE134,$AB$2:$AN134,$BR134+1)</f>
        <v>my</v>
      </c>
      <c r="BU134" s="38" t="str">
        <f>HLOOKUP(BF134,$AB$2:$AN134,$BR134+1)</f>
        <v>is</v>
      </c>
      <c r="BV134" s="38" t="str">
        <f>HLOOKUP(BG134,$AB$2:$AN134,$BR134+1)</f>
        <v>with</v>
      </c>
      <c r="BW134" s="38" t="str">
        <f>HLOOKUP(BH134,$AB$2:$AN134,$BR134+1)</f>
        <v>something</v>
      </c>
      <c r="BX134" s="38" t="str">
        <f>HLOOKUP(BI134,$AB$2:$AN134,$BR134+1)</f>
        <v>wrong</v>
      </c>
      <c r="BZ134" s="38"/>
      <c r="CA134" s="38"/>
      <c r="CB134" s="38"/>
      <c r="CC134" s="38"/>
      <c r="CD134" s="38"/>
      <c r="CE134" s="38"/>
      <c r="CG134" s="36" t="str">
        <f t="shared" si="38"/>
        <v>代名詞</v>
      </c>
    </row>
    <row r="135" spans="1:85" ht="18.75" customHeight="1">
      <c r="A135" s="14"/>
      <c r="B135" s="14"/>
      <c r="C135" s="14"/>
      <c r="D135" s="14"/>
      <c r="E135" s="14"/>
      <c r="F135" s="14"/>
      <c r="G135" s="14"/>
      <c r="H135" s="14"/>
      <c r="I135" s="14"/>
      <c r="J135" s="14"/>
      <c r="K135" s="14"/>
      <c r="L135" s="14"/>
      <c r="M135" s="14"/>
      <c r="N135" s="14"/>
      <c r="O135" s="14"/>
      <c r="P135" s="14"/>
      <c r="Q135" s="14"/>
      <c r="R135" s="35">
        <v>1</v>
      </c>
      <c r="S135" s="2" t="s">
        <v>282</v>
      </c>
      <c r="T135" s="2"/>
      <c r="U135" s="1">
        <v>2</v>
      </c>
      <c r="V135" s="42">
        <f t="shared" si="58"/>
        <v>388</v>
      </c>
      <c r="W135" s="5" t="s">
        <v>320</v>
      </c>
      <c r="X135" s="7" t="s">
        <v>321</v>
      </c>
      <c r="Y135" s="42">
        <f ca="1" t="shared" si="59"/>
        <v>0.11174757701998317</v>
      </c>
      <c r="Z135" s="42">
        <f t="shared" si="60"/>
        <v>9</v>
      </c>
      <c r="AA135" s="42" t="s">
        <v>2038</v>
      </c>
      <c r="AB135" s="42" t="s">
        <v>2073</v>
      </c>
      <c r="AC135" s="39" t="s">
        <v>322</v>
      </c>
      <c r="AD135" s="39" t="s">
        <v>323</v>
      </c>
      <c r="AE135" s="39" t="s">
        <v>324</v>
      </c>
      <c r="AF135" s="39" t="s">
        <v>325</v>
      </c>
      <c r="AG135" s="39" t="s">
        <v>95</v>
      </c>
      <c r="AH135" s="39" t="s">
        <v>2105</v>
      </c>
      <c r="AI135" s="39" t="s">
        <v>1885</v>
      </c>
      <c r="AJ135" s="39" t="s">
        <v>1908</v>
      </c>
      <c r="AP135" s="39">
        <f ca="1" t="shared" si="61"/>
        <v>0.47247617585129387</v>
      </c>
      <c r="AQ135" s="39">
        <f ca="1" t="shared" si="62"/>
        <v>0.39985003555706733</v>
      </c>
      <c r="AR135" s="39">
        <f ca="1" t="shared" si="63"/>
        <v>0.1385262059582406</v>
      </c>
      <c r="AS135" s="39">
        <f ca="1" t="shared" si="64"/>
        <v>0.33481938185274934</v>
      </c>
      <c r="AT135" s="39">
        <f ca="1" t="shared" si="39"/>
        <v>0.677195715881044</v>
      </c>
      <c r="AU135" s="39">
        <f ca="1" t="shared" si="65"/>
        <v>0.9504526677330394</v>
      </c>
      <c r="AV135" s="39">
        <f ca="1">IF(AH135=0,"",RAND())</f>
        <v>0.6069768061797527</v>
      </c>
      <c r="AW135" s="39">
        <f ca="1">IF(AI135=0,"",RAND())</f>
        <v>0.33054049135119357</v>
      </c>
      <c r="AX135" s="39">
        <f ca="1">IF(AJ135=0,"",RAND())</f>
        <v>0.4494925600720123</v>
      </c>
      <c r="BC135" s="38">
        <f ca="1">IF(AO135=0,"",RAND())</f>
      </c>
      <c r="BD135" s="38">
        <f t="shared" si="66"/>
        <v>4</v>
      </c>
      <c r="BE135" s="38">
        <f t="shared" si="67"/>
        <v>6</v>
      </c>
      <c r="BF135" s="38">
        <f t="shared" si="68"/>
        <v>9</v>
      </c>
      <c r="BG135" s="38">
        <f t="shared" si="69"/>
        <v>7</v>
      </c>
      <c r="BH135" s="38">
        <f t="shared" si="40"/>
        <v>2</v>
      </c>
      <c r="BI135" s="38">
        <f t="shared" si="70"/>
        <v>1</v>
      </c>
      <c r="BJ135" s="38">
        <f>RANK(AV135,$AP135:$BB135)</f>
        <v>3</v>
      </c>
      <c r="BK135" s="38">
        <f>RANK(AW135,$AP135:$BB135)</f>
        <v>8</v>
      </c>
      <c r="BL135" s="38">
        <f>RANK(AX135,$AP135:$BB135)</f>
        <v>5</v>
      </c>
      <c r="BR135" s="38">
        <v>133</v>
      </c>
      <c r="BS135" s="38" t="str">
        <f>HLOOKUP(BD135,$AB$2:$AN135,$BR135+1)</f>
        <v>minutes</v>
      </c>
      <c r="BT135" s="38" t="str">
        <f>HLOOKUP(BE135,$AB$2:$AN135,$BR135+1)</f>
        <v>here</v>
      </c>
      <c r="BU135" s="38" t="str">
        <f>HLOOKUP(BF135,$AB$2:$AN135,$BR135+1)</f>
        <v>park</v>
      </c>
      <c r="BV135" s="38" t="str">
        <f>HLOOKUP(BG135,$AB$2:$AN135,$BR135+1)</f>
        <v>to</v>
      </c>
      <c r="BW135" s="38" t="str">
        <f>HLOOKUP(BH135,$AB$2:$AN135,$BR135+1)</f>
        <v>takes</v>
      </c>
      <c r="BX135" s="38" t="str">
        <f>HLOOKUP(BI135,$AB$2:$AN135,$BR135+1)</f>
        <v>it</v>
      </c>
      <c r="BY135" s="38" t="str">
        <f>HLOOKUP(BJ135,$AB$2:$AN135,$BR135+1)</f>
        <v>ten</v>
      </c>
      <c r="BZ135" s="38" t="str">
        <f>HLOOKUP(BK135,$AB$2:$AN135,$BR135+1)</f>
        <v>the</v>
      </c>
      <c r="CA135" s="38" t="str">
        <f>HLOOKUP(BL135,$AB$2:$AN135,$BR135+1)</f>
        <v>from</v>
      </c>
      <c r="CB135" s="38"/>
      <c r="CC135" s="38"/>
      <c r="CD135" s="38"/>
      <c r="CE135" s="38"/>
      <c r="CG135" s="36" t="str">
        <f aca="true" t="shared" si="71" ref="CG135:CG200">S135</f>
        <v>代名詞</v>
      </c>
    </row>
    <row r="136" spans="1:85" ht="13.5" customHeight="1">
      <c r="A136" s="8">
        <v>34</v>
      </c>
      <c r="B136" s="9" t="s">
        <v>1111</v>
      </c>
      <c r="C136" s="60" t="str">
        <f>VLOOKUP(A136,V$3:W$1027,2,FALSE)</f>
        <v>あなたはこのカメラを使ってもよい。</v>
      </c>
      <c r="D136" s="61"/>
      <c r="E136" s="61"/>
      <c r="F136" s="61"/>
      <c r="G136" s="61"/>
      <c r="H136" s="61"/>
      <c r="I136" s="61"/>
      <c r="J136" s="61"/>
      <c r="K136" s="61"/>
      <c r="L136" s="61"/>
      <c r="M136" s="58" t="str">
        <f>VLOOKUP(A136,V$3:BR$1023,49,FALSE)*100+VLOOKUP(A136,V$3:BR$1023,5,FALSE)&amp;" "&amp;VLOOKUP(A136,V$3:CG$1000,64,FALSE)</f>
        <v>9005 助動詞</v>
      </c>
      <c r="N136" s="59"/>
      <c r="O136" s="59"/>
      <c r="P136" s="59"/>
      <c r="Q136" s="59"/>
      <c r="R136" s="35">
        <v>1</v>
      </c>
      <c r="S136" s="2" t="s">
        <v>282</v>
      </c>
      <c r="T136" s="2"/>
      <c r="U136" s="1">
        <v>3</v>
      </c>
      <c r="V136" s="42">
        <f t="shared" si="58"/>
        <v>146</v>
      </c>
      <c r="W136" s="5" t="s">
        <v>326</v>
      </c>
      <c r="X136" s="7" t="s">
        <v>327</v>
      </c>
      <c r="Y136" s="42">
        <f ca="1" t="shared" si="59"/>
        <v>0.684280913254699</v>
      </c>
      <c r="Z136" s="42">
        <f t="shared" si="60"/>
        <v>6</v>
      </c>
      <c r="AA136" s="42" t="s">
        <v>1810</v>
      </c>
      <c r="AB136" s="42" t="s">
        <v>2053</v>
      </c>
      <c r="AC136" s="39" t="s">
        <v>1881</v>
      </c>
      <c r="AD136" s="39" t="s">
        <v>1882</v>
      </c>
      <c r="AE136" s="39" t="s">
        <v>288</v>
      </c>
      <c r="AF136" s="39" t="s">
        <v>100</v>
      </c>
      <c r="AG136" s="39" t="s">
        <v>289</v>
      </c>
      <c r="AP136" s="39">
        <f ca="1" t="shared" si="61"/>
        <v>0.6330285643912807</v>
      </c>
      <c r="AQ136" s="39">
        <f ca="1" t="shared" si="62"/>
        <v>0.1848578867682047</v>
      </c>
      <c r="AR136" s="39">
        <f ca="1" t="shared" si="63"/>
        <v>0.7006329505382933</v>
      </c>
      <c r="AS136" s="39">
        <f ca="1" t="shared" si="64"/>
        <v>0.9667469403894096</v>
      </c>
      <c r="AT136" s="39">
        <f ca="1" t="shared" si="39"/>
        <v>0.12753423657880258</v>
      </c>
      <c r="AU136" s="39">
        <f ca="1" t="shared" si="65"/>
        <v>0.725064440420182</v>
      </c>
      <c r="BD136" s="38">
        <f t="shared" si="66"/>
        <v>4</v>
      </c>
      <c r="BE136" s="38">
        <f t="shared" si="67"/>
        <v>5</v>
      </c>
      <c r="BF136" s="38">
        <f t="shared" si="68"/>
        <v>3</v>
      </c>
      <c r="BG136" s="38">
        <f t="shared" si="69"/>
        <v>1</v>
      </c>
      <c r="BH136" s="38">
        <f t="shared" si="40"/>
        <v>6</v>
      </c>
      <c r="BI136" s="38">
        <f t="shared" si="70"/>
        <v>2</v>
      </c>
      <c r="BR136" s="38">
        <v>134</v>
      </c>
      <c r="BS136" s="38" t="str">
        <f>HLOOKUP(BD136,$AB$2:$AN136,$BR136+1)</f>
        <v>friend</v>
      </c>
      <c r="BT136" s="38" t="str">
        <f>HLOOKUP(BE136,$AB$2:$AN136,$BR136+1)</f>
        <v>of</v>
      </c>
      <c r="BU136" s="38" t="str">
        <f>HLOOKUP(BF136,$AB$2:$AN136,$BR136+1)</f>
        <v>a</v>
      </c>
      <c r="BV136" s="38" t="str">
        <f>HLOOKUP(BG136,$AB$2:$AN136,$BR136+1)</f>
        <v>he</v>
      </c>
      <c r="BW136" s="38" t="str">
        <f>HLOOKUP(BH136,$AB$2:$AN136,$BR136+1)</f>
        <v>mine</v>
      </c>
      <c r="BX136" s="38" t="str">
        <f>HLOOKUP(BI136,$AB$2:$AN136,$BR136+1)</f>
        <v>is</v>
      </c>
      <c r="BZ136" s="38"/>
      <c r="CA136" s="38"/>
      <c r="CB136" s="38"/>
      <c r="CC136" s="38"/>
      <c r="CD136" s="38"/>
      <c r="CE136" s="38"/>
      <c r="CG136" s="36" t="str">
        <f t="shared" si="71"/>
        <v>代名詞</v>
      </c>
    </row>
    <row r="137" spans="1:85" ht="18.75" customHeight="1">
      <c r="A137" s="14"/>
      <c r="B137" s="14" t="s">
        <v>1112</v>
      </c>
      <c r="C137" s="14" t="str">
        <f>VLOOKUP($A136,$V$3:$CE$1023,BS$1,FALSE)</f>
        <v>this</v>
      </c>
      <c r="D137" s="14" t="s">
        <v>1110</v>
      </c>
      <c r="E137" s="14" t="str">
        <f>VLOOKUP($A136,$V$3:$CE$1023,BT$1,FALSE)</f>
        <v>you</v>
      </c>
      <c r="F137" s="14" t="s">
        <v>1110</v>
      </c>
      <c r="G137" s="14" t="str">
        <f>VLOOKUP($A136,$V$3:$CE$1023,BU$1,FALSE)</f>
        <v>can</v>
      </c>
      <c r="H137" s="14" t="s">
        <v>1110</v>
      </c>
      <c r="I137" s="14" t="str">
        <f>VLOOKUP($A136,$V$3:$CE$1023,BV$1,FALSE)</f>
        <v>use</v>
      </c>
      <c r="J137" s="14" t="str">
        <f>IF(VLOOKUP($A136,$V$3:$BR$1023,5,FALSE)=4,")","/")</f>
        <v>/</v>
      </c>
      <c r="K137" s="14" t="str">
        <f>IF(J137=")",VLOOKUP(A136,$V$3:$AA$1023,6,FALSE),VLOOKUP($A136,$V$3:$CE$1023,BW$1,FALSE))</f>
        <v>camera</v>
      </c>
      <c r="L137" s="14" t="str">
        <f>IF(VLOOKUP($A136,$V$3:$BR$1023,5,FALSE)=5,")",IF(VLOOKUP($A136,$V$3:$BR$1023,5,FALSE)&gt;=6,"/",""))</f>
        <v>)</v>
      </c>
      <c r="M137" s="14" t="str">
        <f>IF(L137=")",VLOOKUP($A136,V$3:AA$1023,6,FALSE),IF(L137="","",VLOOKUP($A136,$V$3:$CE$1023,BX$1,FALSE)))</f>
        <v>.</v>
      </c>
      <c r="N137" s="14">
        <f>IF(VLOOKUP($A136,$V$3:$BR$1023,5,FALSE)=6,")",IF(VLOOKUP($A136,$V$3:$BR$1023,5,FALSE)&gt;=7,"/",""))</f>
      </c>
      <c r="O137" s="14">
        <f>IF(N137=")",VLOOKUP($A136,V$3:AA$1023,6,FALSE),IF(N137="","",VLOOKUP($A136,$V$3:$CE$1023,BY$1,FALSE)))</f>
      </c>
      <c r="P137" s="14">
        <f>IF(VLOOKUP(A136,V$3:Z$1023,5,FALSE)=7,")",IF(VLOOKUP(A136,V$3:Z$1023,5,FALSE)&gt;7,"/",""))</f>
      </c>
      <c r="Q137" s="13">
        <f>IF(P137=")",VLOOKUP(A136,V$3:AA$1023,6,FALSE),"")</f>
      </c>
      <c r="R137" s="35">
        <v>1</v>
      </c>
      <c r="S137" s="2" t="s">
        <v>282</v>
      </c>
      <c r="T137" s="2"/>
      <c r="U137" s="1">
        <v>3</v>
      </c>
      <c r="V137" s="42">
        <f t="shared" si="58"/>
        <v>198</v>
      </c>
      <c r="W137" s="5" t="s">
        <v>328</v>
      </c>
      <c r="X137" s="7" t="s">
        <v>329</v>
      </c>
      <c r="Y137" s="42">
        <f ca="1" t="shared" si="59"/>
        <v>0.5341760743986308</v>
      </c>
      <c r="Z137" s="42">
        <f t="shared" si="60"/>
        <v>7</v>
      </c>
      <c r="AA137" s="42" t="s">
        <v>1812</v>
      </c>
      <c r="AB137" s="42" t="s">
        <v>3</v>
      </c>
      <c r="AC137" s="39" t="s">
        <v>1881</v>
      </c>
      <c r="AD137" s="39" t="s">
        <v>1885</v>
      </c>
      <c r="AE137" s="39" t="s">
        <v>251</v>
      </c>
      <c r="AF137" s="39" t="s">
        <v>100</v>
      </c>
      <c r="AG137" s="39" t="s">
        <v>2018</v>
      </c>
      <c r="AH137" s="39" t="s">
        <v>330</v>
      </c>
      <c r="AP137" s="39">
        <f ca="1" t="shared" si="61"/>
        <v>0.5052556344807355</v>
      </c>
      <c r="AQ137" s="39">
        <f ca="1" t="shared" si="62"/>
        <v>0.32691323530350225</v>
      </c>
      <c r="AR137" s="39">
        <f ca="1" t="shared" si="63"/>
        <v>0.8262109156955735</v>
      </c>
      <c r="AS137" s="39">
        <f ca="1" t="shared" si="64"/>
        <v>0.7584048394903249</v>
      </c>
      <c r="AT137" s="39">
        <f ca="1" t="shared" si="39"/>
        <v>0.42873004622712596</v>
      </c>
      <c r="AU137" s="39">
        <f ca="1" t="shared" si="65"/>
        <v>0.7691109966040575</v>
      </c>
      <c r="AV137" s="39">
        <f ca="1">IF(AH137=0,"",RAND())</f>
        <v>0.6504246484483334</v>
      </c>
      <c r="BD137" s="38">
        <f t="shared" si="66"/>
        <v>5</v>
      </c>
      <c r="BE137" s="38">
        <f t="shared" si="67"/>
        <v>7</v>
      </c>
      <c r="BF137" s="38">
        <f t="shared" si="68"/>
        <v>1</v>
      </c>
      <c r="BG137" s="38">
        <f t="shared" si="69"/>
        <v>3</v>
      </c>
      <c r="BH137" s="38">
        <f t="shared" si="40"/>
        <v>6</v>
      </c>
      <c r="BI137" s="38">
        <f t="shared" si="70"/>
        <v>2</v>
      </c>
      <c r="BJ137" s="38">
        <f>RANK(AV137,$AP137:$BB137)</f>
        <v>4</v>
      </c>
      <c r="BR137" s="38">
        <v>135</v>
      </c>
      <c r="BS137" s="38" t="str">
        <f>HLOOKUP(BD137,$AB$2:$AN137,$BR137+1)</f>
        <v>of</v>
      </c>
      <c r="BT137" s="38" t="str">
        <f>HLOOKUP(BE137,$AB$2:$AN137,$BR137+1)</f>
        <v>flower</v>
      </c>
      <c r="BU137" s="38" t="str">
        <f>HLOOKUP(BF137,$AB$2:$AN137,$BR137+1)</f>
        <v>what</v>
      </c>
      <c r="BV137" s="38" t="str">
        <f>HLOOKUP(BG137,$AB$2:$AN137,$BR137+1)</f>
        <v>the</v>
      </c>
      <c r="BW137" s="38" t="str">
        <f>HLOOKUP(BH137,$AB$2:$AN137,$BR137+1)</f>
        <v>this</v>
      </c>
      <c r="BX137" s="38" t="str">
        <f>HLOOKUP(BI137,$AB$2:$AN137,$BR137+1)</f>
        <v>is</v>
      </c>
      <c r="BY137" s="38" t="str">
        <f>HLOOKUP(BJ137,$AB$2:$AN137,$BR137+1)</f>
        <v>name</v>
      </c>
      <c r="BZ137" s="38"/>
      <c r="CA137" s="38"/>
      <c r="CB137" s="38"/>
      <c r="CC137" s="38"/>
      <c r="CD137" s="38"/>
      <c r="CE137" s="38"/>
      <c r="CG137" s="36" t="str">
        <f t="shared" si="71"/>
        <v>代名詞</v>
      </c>
    </row>
    <row r="138" spans="1:85" ht="18.75" customHeight="1">
      <c r="A138" s="14"/>
      <c r="B138" s="14"/>
      <c r="C138" s="14">
        <f>IF(VLOOKUP($A136,$V$3:$Z$1023,5,FALSE)&gt;=8,VLOOKUP($A136,$V$3:$CE$1023,BZ$1,FALSE),"")</f>
      </c>
      <c r="D138" s="14">
        <f>IF(VLOOKUP($A136,$V$3:$BR$1023,5,FALSE)=8,")",IF(VLOOKUP($A136,$V$3:$BR$1023,5,FALSE)&gt;=9,"/",""))</f>
      </c>
      <c r="E138" s="14">
        <f>IF(VLOOKUP($A136,$V$3:$Z$1023,5,FALSE)&gt;=9,VLOOKUP($A136,$V$3:$CE$1023,CA$1,FALSE),IF(D138=")",VLOOKUP(A136,$V$3:$AA$1023,6,FALSE),""))</f>
      </c>
      <c r="F138" s="14">
        <f>IF(VLOOKUP($A136,$V$3:$BR$1023,5,FALSE)=9,")",IF(VLOOKUP($A136,$V$3:$BR$1023,5,FALSE)&gt;=10,"/",""))</f>
      </c>
      <c r="G138" s="14">
        <f>IF(VLOOKUP($A136,$V$3:$Z$1023,5,FALSE)&gt;=10,VLOOKUP($A136,$V$3:$CE$1023,CB$1,FALSE),IF(F138=")",VLOOKUP(A136,$V$3:$AA$1023,6,FALSE),""))</f>
      </c>
      <c r="H138" s="14">
        <f>IF(VLOOKUP($A136,$V$3:$BR$1023,5,FALSE)=10,")",IF(VLOOKUP($A136,$V$3:$BR$1023,5,FALSE)&gt;=11,"/",""))</f>
      </c>
      <c r="I138" s="14">
        <f>IF(VLOOKUP($A136,$V$3:$Z$1023,5,FALSE)&gt;=11,VLOOKUP($A136,$V$3:$CE$1023,CC$1,FALSE),IF(H138=")",VLOOKUP(A136,$V$3:$AA$1023,6,FALSE),""))</f>
      </c>
      <c r="J138" s="14">
        <f>IF(VLOOKUP($A136,$V$3:$BR$1023,5,FALSE)=11,")",IF(VLOOKUP($A136,$V$3:$BR$1023,5,FALSE)&gt;=12,"/",""))</f>
      </c>
      <c r="K138" s="14">
        <f>IF(VLOOKUP($A136,$V$3:$Z$1023,5,FALSE)&gt;=12,VLOOKUP($A136,$V$3:$CE$1023,CD$1,FALSE),IF(J138=")",VLOOKUP(A136,$V$3:$AA$1023,6,FALSE),""))</f>
      </c>
      <c r="L138" s="14">
        <f>IF(VLOOKUP($A136,$V$3:$BR$1023,5,FALSE)=12,")",IF(VLOOKUP($A136,$V$3:$BR$1023,5,FALSE)&gt;=13,"/",""))</f>
      </c>
      <c r="M138" s="14">
        <f>IF(VLOOKUP($A136,$V$3:$Z$1023,5,FALSE)&gt;=13,VLOOKUP($A136,$V$3:$CE$1023,CE$1,FALSE),IF(L138=")",VLOOKUP(A136,$V$3:$AA$1023,6,FALSE),""))</f>
      </c>
      <c r="N138" s="14">
        <f>IF(VLOOKUP($A136,$V$3:$BR$1023,5,FALSE)=13,")",IF(VLOOKUP($A136,$V$3:$BR$1023,5,FALSE)&gt;=14,"/",""))</f>
      </c>
      <c r="O138" s="14"/>
      <c r="P138" s="14"/>
      <c r="Q138" s="13">
        <f>IF(P138="","",VLOOKUP(A136,V$3:AA$1023,6,FALSE))</f>
      </c>
      <c r="R138" s="35">
        <v>1</v>
      </c>
      <c r="S138" s="2" t="s">
        <v>282</v>
      </c>
      <c r="T138" s="2"/>
      <c r="U138" s="1">
        <v>3</v>
      </c>
      <c r="V138" s="42">
        <f t="shared" si="58"/>
        <v>279</v>
      </c>
      <c r="W138" s="5" t="s">
        <v>331</v>
      </c>
      <c r="X138" s="7" t="s">
        <v>332</v>
      </c>
      <c r="Y138" s="42">
        <f ca="1" t="shared" si="59"/>
        <v>0.3545536689530451</v>
      </c>
      <c r="Z138" s="42">
        <f t="shared" si="60"/>
        <v>6</v>
      </c>
      <c r="AA138" s="42" t="s">
        <v>1812</v>
      </c>
      <c r="AB138" s="42" t="s">
        <v>2103</v>
      </c>
      <c r="AC138" s="39" t="s">
        <v>2060</v>
      </c>
      <c r="AD138" s="39" t="s">
        <v>333</v>
      </c>
      <c r="AE138" s="39" t="s">
        <v>334</v>
      </c>
      <c r="AF138" s="39" t="s">
        <v>233</v>
      </c>
      <c r="AG138" s="39" t="s">
        <v>2032</v>
      </c>
      <c r="AP138" s="39">
        <f ca="1" t="shared" si="61"/>
        <v>0.7199430426419131</v>
      </c>
      <c r="AQ138" s="39">
        <f ca="1" t="shared" si="62"/>
        <v>0.7719487862286654</v>
      </c>
      <c r="AR138" s="39">
        <f ca="1" t="shared" si="63"/>
        <v>0.5203565517225233</v>
      </c>
      <c r="AS138" s="39">
        <f ca="1" t="shared" si="64"/>
        <v>0.29971577395811444</v>
      </c>
      <c r="AT138" s="39">
        <f ca="1" t="shared" si="39"/>
        <v>0.633021466900975</v>
      </c>
      <c r="AU138" s="39">
        <f ca="1" t="shared" si="65"/>
        <v>0.11515343447596038</v>
      </c>
      <c r="BD138" s="38">
        <f t="shared" si="66"/>
        <v>2</v>
      </c>
      <c r="BE138" s="38">
        <f t="shared" si="67"/>
        <v>1</v>
      </c>
      <c r="BF138" s="38">
        <f t="shared" si="68"/>
        <v>4</v>
      </c>
      <c r="BG138" s="38">
        <f t="shared" si="69"/>
        <v>5</v>
      </c>
      <c r="BH138" s="38">
        <f t="shared" si="40"/>
        <v>3</v>
      </c>
      <c r="BI138" s="38">
        <f t="shared" si="70"/>
        <v>6</v>
      </c>
      <c r="BR138" s="38">
        <v>136</v>
      </c>
      <c r="BS138" s="38" t="str">
        <f>HLOOKUP(BD138,$AB$2:$AN138,$BR138+1)</f>
        <v>you</v>
      </c>
      <c r="BT138" s="38" t="str">
        <f>HLOOKUP(BE138,$AB$2:$AN138,$BR138+1)</f>
        <v>do</v>
      </c>
      <c r="BU138" s="38" t="str">
        <f>HLOOKUP(BF138,$AB$2:$AN138,$BR138+1)</f>
        <v>anything</v>
      </c>
      <c r="BV138" s="38" t="str">
        <f>HLOOKUP(BG138,$AB$2:$AN138,$BR138+1)</f>
        <v>about</v>
      </c>
      <c r="BW138" s="38" t="str">
        <f>HLOOKUP(BH138,$AB$2:$AN138,$BR138+1)</f>
        <v>know</v>
      </c>
      <c r="BX138" s="38" t="str">
        <f>HLOOKUP(BI138,$AB$2:$AN138,$BR138+1)</f>
        <v>that</v>
      </c>
      <c r="BZ138" s="38"/>
      <c r="CA138" s="38"/>
      <c r="CB138" s="38"/>
      <c r="CC138" s="38"/>
      <c r="CD138" s="38"/>
      <c r="CE138" s="38"/>
      <c r="CG138" s="36" t="str">
        <f t="shared" si="71"/>
        <v>代名詞</v>
      </c>
    </row>
    <row r="139" spans="1:85" ht="18.75" customHeight="1">
      <c r="A139" s="14"/>
      <c r="B139" s="14"/>
      <c r="C139" s="14"/>
      <c r="D139" s="14"/>
      <c r="E139" s="14"/>
      <c r="F139" s="14"/>
      <c r="G139" s="14"/>
      <c r="H139" s="14"/>
      <c r="I139" s="14"/>
      <c r="J139" s="14"/>
      <c r="K139" s="14"/>
      <c r="L139" s="14"/>
      <c r="M139" s="14"/>
      <c r="N139" s="14"/>
      <c r="O139" s="14"/>
      <c r="P139" s="14"/>
      <c r="Q139" s="14"/>
      <c r="R139" s="35">
        <v>1</v>
      </c>
      <c r="S139" s="2" t="s">
        <v>282</v>
      </c>
      <c r="T139" s="2"/>
      <c r="U139" s="1">
        <v>3</v>
      </c>
      <c r="V139" s="42">
        <f t="shared" si="58"/>
        <v>307</v>
      </c>
      <c r="W139" s="5" t="s">
        <v>335</v>
      </c>
      <c r="X139" s="7" t="s">
        <v>336</v>
      </c>
      <c r="Y139" s="42">
        <f ca="1" t="shared" si="59"/>
        <v>0.28290978785568943</v>
      </c>
      <c r="Z139" s="42">
        <f t="shared" si="60"/>
        <v>9</v>
      </c>
      <c r="AA139" s="42" t="s">
        <v>1810</v>
      </c>
      <c r="AB139" s="42" t="s">
        <v>2073</v>
      </c>
      <c r="AC139" s="39" t="s">
        <v>1881</v>
      </c>
      <c r="AD139" s="39" t="s">
        <v>270</v>
      </c>
      <c r="AE139" s="39" t="s">
        <v>337</v>
      </c>
      <c r="AF139" s="39" t="s">
        <v>325</v>
      </c>
      <c r="AG139" s="39" t="s">
        <v>95</v>
      </c>
      <c r="AH139" s="39" t="s">
        <v>2105</v>
      </c>
      <c r="AI139" s="39" t="s">
        <v>1885</v>
      </c>
      <c r="AJ139" s="39" t="s">
        <v>1908</v>
      </c>
      <c r="AP139" s="39">
        <f ca="1" t="shared" si="61"/>
        <v>0.364880627834931</v>
      </c>
      <c r="AQ139" s="39">
        <f ca="1" t="shared" si="62"/>
        <v>0.7039729668576078</v>
      </c>
      <c r="AR139" s="39">
        <f ca="1" t="shared" si="63"/>
        <v>0.929834508566163</v>
      </c>
      <c r="AS139" s="39">
        <f ca="1" t="shared" si="64"/>
        <v>0.9395329959910228</v>
      </c>
      <c r="AT139" s="39">
        <f ca="1" t="shared" si="39"/>
        <v>0.11603562828691505</v>
      </c>
      <c r="AU139" s="39">
        <f ca="1" t="shared" si="65"/>
        <v>0.7972324057926967</v>
      </c>
      <c r="AV139" s="39">
        <f ca="1">IF(AH139=0,"",RAND())</f>
        <v>0.830784290074476</v>
      </c>
      <c r="AW139" s="39">
        <f ca="1">IF(AI139=0,"",RAND())</f>
        <v>0.3438398214284204</v>
      </c>
      <c r="AX139" s="39">
        <f ca="1">IF(AJ139=0,"",RAND())</f>
        <v>0.062213248516750363</v>
      </c>
      <c r="BC139" s="38">
        <f ca="1">IF(AO139=0,"",RAND())</f>
      </c>
      <c r="BD139" s="38">
        <f t="shared" si="66"/>
        <v>6</v>
      </c>
      <c r="BE139" s="38">
        <f t="shared" si="67"/>
        <v>5</v>
      </c>
      <c r="BF139" s="38">
        <f t="shared" si="68"/>
        <v>2</v>
      </c>
      <c r="BG139" s="38">
        <f t="shared" si="69"/>
        <v>1</v>
      </c>
      <c r="BH139" s="38">
        <f t="shared" si="40"/>
        <v>8</v>
      </c>
      <c r="BI139" s="38">
        <f t="shared" si="70"/>
        <v>4</v>
      </c>
      <c r="BJ139" s="38">
        <f>RANK(AV139,$AP139:$BB139)</f>
        <v>3</v>
      </c>
      <c r="BK139" s="38">
        <f>RANK(AW139,$AP139:$BB139)</f>
        <v>7</v>
      </c>
      <c r="BL139" s="38">
        <f>RANK(AX139,$AP139:$BB139)</f>
        <v>9</v>
      </c>
      <c r="BR139" s="38">
        <v>137</v>
      </c>
      <c r="BS139" s="38" t="str">
        <f>HLOOKUP(BD139,$AB$2:$AN139,$BR139+1)</f>
        <v>here</v>
      </c>
      <c r="BT139" s="38" t="str">
        <f>HLOOKUP(BE139,$AB$2:$AN139,$BR139+1)</f>
        <v>from</v>
      </c>
      <c r="BU139" s="38" t="str">
        <f>HLOOKUP(BF139,$AB$2:$AN139,$BR139+1)</f>
        <v>is</v>
      </c>
      <c r="BV139" s="38" t="str">
        <f>HLOOKUP(BG139,$AB$2:$AN139,$BR139+1)</f>
        <v>it</v>
      </c>
      <c r="BW139" s="38" t="str">
        <f>HLOOKUP(BH139,$AB$2:$AN139,$BR139+1)</f>
        <v>the</v>
      </c>
      <c r="BX139" s="38" t="str">
        <f>HLOOKUP(BI139,$AB$2:$AN139,$BR139+1)</f>
        <v>kilometers</v>
      </c>
      <c r="BY139" s="38" t="str">
        <f>HLOOKUP(BJ139,$AB$2:$AN139,$BR139+1)</f>
        <v>two</v>
      </c>
      <c r="BZ139" s="38" t="str">
        <f>HLOOKUP(BK139,$AB$2:$AN139,$BR139+1)</f>
        <v>to</v>
      </c>
      <c r="CA139" s="38" t="str">
        <f>HLOOKUP(BL139,$AB$2:$AN139,$BR139+1)</f>
        <v>park</v>
      </c>
      <c r="CB139" s="38"/>
      <c r="CC139" s="38"/>
      <c r="CD139" s="38"/>
      <c r="CE139" s="38"/>
      <c r="CG139" s="36" t="str">
        <f t="shared" si="71"/>
        <v>代名詞</v>
      </c>
    </row>
    <row r="140" spans="1:85" ht="13.5" customHeight="1">
      <c r="A140" s="8">
        <v>35</v>
      </c>
      <c r="B140" s="9" t="s">
        <v>1111</v>
      </c>
      <c r="C140" s="60" t="str">
        <f>VLOOKUP(A140,V$3:W$1027,2,FALSE)</f>
        <v>彼は私たちのクラスの他のどの少年よりも背が高い。</v>
      </c>
      <c r="D140" s="61"/>
      <c r="E140" s="61"/>
      <c r="F140" s="61"/>
      <c r="G140" s="61"/>
      <c r="H140" s="61"/>
      <c r="I140" s="61"/>
      <c r="J140" s="61"/>
      <c r="K140" s="61"/>
      <c r="L140" s="61"/>
      <c r="M140" s="58" t="str">
        <f>VLOOKUP(A140,V$3:BR$1023,49,FALSE)*100+VLOOKUP(A140,V$3:BR$1023,5,FALSE)&amp;" "&amp;VLOOKUP(A140,V$3:CG$1000,64,FALSE)</f>
        <v>18810 比較</v>
      </c>
      <c r="N140" s="59"/>
      <c r="O140" s="59"/>
      <c r="P140" s="59"/>
      <c r="Q140" s="59"/>
      <c r="R140" s="35">
        <v>1</v>
      </c>
      <c r="S140" s="46" t="s">
        <v>338</v>
      </c>
      <c r="T140" s="46"/>
      <c r="U140" s="40">
        <v>1</v>
      </c>
      <c r="V140" s="42">
        <f t="shared" si="58"/>
        <v>151</v>
      </c>
      <c r="W140" s="43" t="s">
        <v>339</v>
      </c>
      <c r="X140" s="41" t="s">
        <v>340</v>
      </c>
      <c r="Y140" s="42">
        <f ca="1" t="shared" si="59"/>
        <v>0.6683535307259105</v>
      </c>
      <c r="Z140" s="42">
        <f t="shared" si="60"/>
        <v>5</v>
      </c>
      <c r="AA140" s="42" t="s">
        <v>104</v>
      </c>
      <c r="AB140" s="42" t="s">
        <v>2060</v>
      </c>
      <c r="AC140" s="39" t="s">
        <v>21</v>
      </c>
      <c r="AD140" s="39" t="s">
        <v>1882</v>
      </c>
      <c r="AE140" s="39" t="s">
        <v>304</v>
      </c>
      <c r="AF140" s="39" t="s">
        <v>341</v>
      </c>
      <c r="AP140" s="39">
        <f ca="1" t="shared" si="61"/>
        <v>0.3392386778924097</v>
      </c>
      <c r="AQ140" s="39">
        <f ca="1" t="shared" si="62"/>
        <v>0.8743825813555672</v>
      </c>
      <c r="AR140" s="39">
        <f ca="1" t="shared" si="63"/>
        <v>0.5226584930258085</v>
      </c>
      <c r="AS140" s="39">
        <f ca="1" t="shared" si="64"/>
        <v>0.8925901549412374</v>
      </c>
      <c r="AT140" s="39">
        <f ca="1" t="shared" si="39"/>
        <v>0.24038700646496647</v>
      </c>
      <c r="BC140" s="38">
        <f ca="1">IF(AO140=0,"",RAND())</f>
      </c>
      <c r="BD140" s="38">
        <f t="shared" si="66"/>
        <v>4</v>
      </c>
      <c r="BE140" s="38">
        <f t="shared" si="67"/>
        <v>2</v>
      </c>
      <c r="BF140" s="38">
        <f t="shared" si="68"/>
        <v>3</v>
      </c>
      <c r="BG140" s="38">
        <f t="shared" si="69"/>
        <v>1</v>
      </c>
      <c r="BH140" s="38">
        <f t="shared" si="40"/>
        <v>5</v>
      </c>
      <c r="BR140" s="38">
        <v>138</v>
      </c>
      <c r="BS140" s="38" t="str">
        <f>HLOOKUP(BD140,$AB$2:$AN140,$BR140+1)</f>
        <v>new</v>
      </c>
      <c r="BT140" s="38" t="str">
        <f>HLOOKUP(BE140,$AB$2:$AN140,$BR140+1)</f>
        <v>have</v>
      </c>
      <c r="BU140" s="38" t="str">
        <f>HLOOKUP(BF140,$AB$2:$AN140,$BR140+1)</f>
        <v>a</v>
      </c>
      <c r="BV140" s="38" t="str">
        <f>HLOOKUP(BG140,$AB$2:$AN140,$BR140+1)</f>
        <v>you</v>
      </c>
      <c r="BW140" s="38" t="str">
        <f>HLOOKUP(BH140,$AB$2:$AN140,$BR140+1)</f>
        <v>racket</v>
      </c>
      <c r="BZ140" s="38"/>
      <c r="CA140" s="38"/>
      <c r="CB140" s="38"/>
      <c r="CC140" s="38"/>
      <c r="CD140" s="38"/>
      <c r="CE140" s="38"/>
      <c r="CG140" s="36" t="str">
        <f t="shared" si="71"/>
        <v>形容詞・冠詞</v>
      </c>
    </row>
    <row r="141" spans="1:85" ht="18.75" customHeight="1">
      <c r="A141" s="14"/>
      <c r="B141" s="14" t="s">
        <v>1112</v>
      </c>
      <c r="C141" s="14" t="str">
        <f>VLOOKUP($A140,$V$3:$CE$1023,BS$1,FALSE)</f>
        <v>class</v>
      </c>
      <c r="D141" s="14" t="s">
        <v>1110</v>
      </c>
      <c r="E141" s="14" t="str">
        <f>VLOOKUP($A140,$V$3:$CE$1023,BT$1,FALSE)</f>
        <v>our</v>
      </c>
      <c r="F141" s="14" t="s">
        <v>1110</v>
      </c>
      <c r="G141" s="14" t="str">
        <f>VLOOKUP($A140,$V$3:$CE$1023,BU$1,FALSE)</f>
        <v>any</v>
      </c>
      <c r="H141" s="14" t="s">
        <v>1110</v>
      </c>
      <c r="I141" s="14" t="str">
        <f>VLOOKUP($A140,$V$3:$CE$1023,BV$1,FALSE)</f>
        <v>is</v>
      </c>
      <c r="J141" s="14" t="str">
        <f>IF(VLOOKUP($A140,$V$3:$BR$1023,5,FALSE)=4,")","/")</f>
        <v>/</v>
      </c>
      <c r="K141" s="14" t="str">
        <f>IF(J141=")",VLOOKUP(A140,$V$3:$AA$1023,6,FALSE),VLOOKUP($A140,$V$3:$CE$1023,BW$1,FALSE))</f>
        <v>other</v>
      </c>
      <c r="L141" s="14" t="str">
        <f>IF(VLOOKUP($A140,$V$3:$BR$1023,5,FALSE)=5,")",IF(VLOOKUP($A140,$V$3:$BR$1023,5,FALSE)&gt;=6,"/",""))</f>
        <v>/</v>
      </c>
      <c r="M141" s="14" t="str">
        <f>IF(L141=")",VLOOKUP($A140,V$3:AA$1023,6,FALSE),IF(L141="","",VLOOKUP($A140,$V$3:$CE$1023,BX$1,FALSE)))</f>
        <v>taller</v>
      </c>
      <c r="N141" s="14" t="str">
        <f>IF(VLOOKUP($A140,$V$3:$BR$1023,5,FALSE)=6,")",IF(VLOOKUP($A140,$V$3:$BR$1023,5,FALSE)&gt;=7,"/",""))</f>
        <v>/</v>
      </c>
      <c r="O141" s="14" t="str">
        <f>IF(N141=")",VLOOKUP($A140,V$3:AA$1023,6,FALSE),IF(N141="","",VLOOKUP($A140,$V$3:$CE$1023,BY$1,FALSE)))</f>
        <v>boy</v>
      </c>
      <c r="P141" s="14" t="str">
        <f>IF(VLOOKUP(A140,V$3:Z$1023,5,FALSE)=7,")",IF(VLOOKUP(A140,V$3:Z$1023,5,FALSE)&gt;7,"/",""))</f>
        <v>/</v>
      </c>
      <c r="Q141" s="13">
        <f>IF(P141=")",VLOOKUP(A140,V$3:AA$1023,6,FALSE),"")</f>
      </c>
      <c r="R141" s="35">
        <v>1</v>
      </c>
      <c r="S141" s="2" t="s">
        <v>342</v>
      </c>
      <c r="T141" s="2"/>
      <c r="U141" s="1">
        <v>2</v>
      </c>
      <c r="V141" s="42">
        <f t="shared" si="58"/>
        <v>389</v>
      </c>
      <c r="W141" s="5" t="s">
        <v>343</v>
      </c>
      <c r="X141" s="7" t="s">
        <v>344</v>
      </c>
      <c r="Y141" s="42">
        <f ca="1" t="shared" si="59"/>
        <v>0.11135225916728908</v>
      </c>
      <c r="Z141" s="42">
        <f t="shared" si="60"/>
        <v>6</v>
      </c>
      <c r="AA141" s="42" t="s">
        <v>1990</v>
      </c>
      <c r="AB141" s="42" t="s">
        <v>2023</v>
      </c>
      <c r="AC141" s="39" t="s">
        <v>345</v>
      </c>
      <c r="AD141" s="39" t="s">
        <v>1882</v>
      </c>
      <c r="AE141" s="39" t="s">
        <v>346</v>
      </c>
      <c r="AF141" s="39" t="s">
        <v>100</v>
      </c>
      <c r="AG141" s="39" t="s">
        <v>347</v>
      </c>
      <c r="AP141" s="39">
        <f ca="1" t="shared" si="61"/>
        <v>0.7370021163532527</v>
      </c>
      <c r="AQ141" s="39">
        <f ca="1" t="shared" si="62"/>
        <v>0.30911170529521126</v>
      </c>
      <c r="AR141" s="39">
        <f ca="1" t="shared" si="63"/>
        <v>0.9973847042697719</v>
      </c>
      <c r="AS141" s="39">
        <f ca="1" t="shared" si="64"/>
        <v>0.44186189544001153</v>
      </c>
      <c r="AT141" s="39">
        <f ca="1" t="shared" si="39"/>
        <v>0.5265076334296559</v>
      </c>
      <c r="AU141" s="39">
        <f aca="true" ca="1" t="shared" si="72" ref="AU141:AU146">IF(AG141=0,"",RAND())</f>
        <v>0.0427949126505629</v>
      </c>
      <c r="BD141" s="38">
        <f t="shared" si="66"/>
        <v>2</v>
      </c>
      <c r="BE141" s="38">
        <f t="shared" si="67"/>
        <v>5</v>
      </c>
      <c r="BF141" s="38">
        <f t="shared" si="68"/>
        <v>1</v>
      </c>
      <c r="BG141" s="38">
        <f t="shared" si="69"/>
        <v>4</v>
      </c>
      <c r="BH141" s="38">
        <f t="shared" si="40"/>
        <v>3</v>
      </c>
      <c r="BI141" s="38">
        <f aca="true" t="shared" si="73" ref="BI141:BI146">RANK(AU141,$AP141:$BB141)</f>
        <v>6</v>
      </c>
      <c r="BR141" s="38">
        <v>139</v>
      </c>
      <c r="BS141" s="38" t="str">
        <f>HLOOKUP(BD141,$AB$2:$AN141,$BR141+1)</f>
        <v>want</v>
      </c>
      <c r="BT141" s="38" t="str">
        <f>HLOOKUP(BE141,$AB$2:$AN141,$BR141+1)</f>
        <v>of</v>
      </c>
      <c r="BU141" s="38" t="str">
        <f>HLOOKUP(BF141,$AB$2:$AN141,$BR141+1)</f>
        <v>I</v>
      </c>
      <c r="BV141" s="38" t="str">
        <f>HLOOKUP(BG141,$AB$2:$AN141,$BR141+1)</f>
        <v>glass</v>
      </c>
      <c r="BW141" s="38" t="str">
        <f>HLOOKUP(BH141,$AB$2:$AN141,$BR141+1)</f>
        <v>a</v>
      </c>
      <c r="BX141" s="38" t="str">
        <f>HLOOKUP(BI141,$AB$2:$AN141,$BR141+1)</f>
        <v>water</v>
      </c>
      <c r="BZ141" s="38"/>
      <c r="CA141" s="38"/>
      <c r="CB141" s="38"/>
      <c r="CC141" s="38"/>
      <c r="CD141" s="38"/>
      <c r="CE141" s="38"/>
      <c r="CG141" s="36" t="str">
        <f t="shared" si="71"/>
        <v>形容詞・副詞</v>
      </c>
    </row>
    <row r="142" spans="1:85" ht="18.75" customHeight="1">
      <c r="A142" s="14"/>
      <c r="B142" s="14"/>
      <c r="C142" s="14" t="str">
        <f>IF(VLOOKUP($A140,$V$3:$Z$1023,5,FALSE)&gt;=8,VLOOKUP($A140,$V$3:$CE$1023,BZ$1,FALSE),"")</f>
        <v>than</v>
      </c>
      <c r="D142" s="14" t="str">
        <f>IF(VLOOKUP($A140,$V$3:$BR$1023,5,FALSE)=8,")",IF(VLOOKUP($A140,$V$3:$BR$1023,5,FALSE)&gt;=9,"/",""))</f>
        <v>/</v>
      </c>
      <c r="E142" s="14" t="str">
        <f>IF(VLOOKUP($A140,$V$3:$Z$1023,5,FALSE)&gt;=9,VLOOKUP($A140,$V$3:$CE$1023,CA$1,FALSE),IF(D142=")",VLOOKUP(A140,$V$3:$AA$1023,6,FALSE),""))</f>
        <v>in</v>
      </c>
      <c r="F142" s="14" t="str">
        <f>IF(VLOOKUP($A140,$V$3:$BR$1023,5,FALSE)=9,")",IF(VLOOKUP($A140,$V$3:$BR$1023,5,FALSE)&gt;=10,"/",""))</f>
        <v>/</v>
      </c>
      <c r="G142" s="14" t="str">
        <f>IF(VLOOKUP($A140,$V$3:$Z$1023,5,FALSE)&gt;=10,VLOOKUP($A140,$V$3:$CE$1023,CB$1,FALSE),IF(F142=")",VLOOKUP(A140,$V$3:$AA$1023,6,FALSE),""))</f>
        <v>he</v>
      </c>
      <c r="H142" s="14" t="str">
        <f>IF(VLOOKUP($A140,$V$3:$BR$1023,5,FALSE)=10,")",IF(VLOOKUP($A140,$V$3:$BR$1023,5,FALSE)&gt;=11,"/",""))</f>
        <v>)</v>
      </c>
      <c r="I142" s="14" t="str">
        <f>IF(VLOOKUP($A140,$V$3:$Z$1023,5,FALSE)&gt;=11,VLOOKUP($A140,$V$3:$CE$1023,CC$1,FALSE),IF(H142=")",VLOOKUP(A140,$V$3:$AA$1023,6,FALSE),""))</f>
        <v>.</v>
      </c>
      <c r="J142" s="14">
        <f>IF(VLOOKUP($A140,$V$3:$BR$1023,5,FALSE)=11,")",IF(VLOOKUP($A140,$V$3:$BR$1023,5,FALSE)&gt;=12,"/",""))</f>
      </c>
      <c r="K142" s="14">
        <f>IF(VLOOKUP($A140,$V$3:$Z$1023,5,FALSE)&gt;=12,VLOOKUP($A140,$V$3:$CE$1023,CD$1,FALSE),IF(J142=")",VLOOKUP(A140,$V$3:$AA$1023,6,FALSE),""))</f>
      </c>
      <c r="L142" s="14">
        <f>IF(VLOOKUP($A140,$V$3:$BR$1023,5,FALSE)=12,")",IF(VLOOKUP($A140,$V$3:$BR$1023,5,FALSE)&gt;=13,"/",""))</f>
      </c>
      <c r="M142" s="14">
        <f>IF(VLOOKUP($A140,$V$3:$Z$1023,5,FALSE)&gt;=13,VLOOKUP($A140,$V$3:$CE$1023,CE$1,FALSE),IF(L142=")",VLOOKUP(A140,$V$3:$AA$1023,6,FALSE),""))</f>
      </c>
      <c r="N142" s="14">
        <f>IF(VLOOKUP($A140,$V$3:$BR$1023,5,FALSE)=13,")",IF(VLOOKUP($A140,$V$3:$BR$1023,5,FALSE)&gt;=14,"/",""))</f>
      </c>
      <c r="O142" s="14"/>
      <c r="P142" s="14"/>
      <c r="Q142" s="13">
        <f>IF(P142="","",VLOOKUP(A140,V$3:AA$1023,6,FALSE))</f>
      </c>
      <c r="R142" s="35">
        <v>1</v>
      </c>
      <c r="S142" s="2" t="s">
        <v>342</v>
      </c>
      <c r="T142" s="2"/>
      <c r="U142" s="1">
        <v>2</v>
      </c>
      <c r="V142" s="42">
        <f t="shared" si="58"/>
        <v>95</v>
      </c>
      <c r="W142" s="5" t="s">
        <v>348</v>
      </c>
      <c r="X142" s="7" t="s">
        <v>349</v>
      </c>
      <c r="Y142" s="42">
        <f ca="1" t="shared" si="59"/>
        <v>0.8018642819460593</v>
      </c>
      <c r="Z142" s="42">
        <f t="shared" si="60"/>
        <v>9</v>
      </c>
      <c r="AA142" s="42" t="s">
        <v>1990</v>
      </c>
      <c r="AB142" s="42" t="s">
        <v>2060</v>
      </c>
      <c r="AC142" s="39" t="s">
        <v>350</v>
      </c>
      <c r="AD142" s="39" t="s">
        <v>1882</v>
      </c>
      <c r="AE142" s="39" t="s">
        <v>351</v>
      </c>
      <c r="AF142" s="39" t="s">
        <v>100</v>
      </c>
      <c r="AG142" s="39" t="s">
        <v>352</v>
      </c>
      <c r="AH142" s="39" t="s">
        <v>1884</v>
      </c>
      <c r="AI142" s="39" t="s">
        <v>1885</v>
      </c>
      <c r="AJ142" s="39" t="s">
        <v>1886</v>
      </c>
      <c r="AP142" s="39">
        <f ca="1" t="shared" si="61"/>
        <v>0.9600674284086692</v>
      </c>
      <c r="AQ142" s="39">
        <f ca="1" t="shared" si="62"/>
        <v>0.03354140154031171</v>
      </c>
      <c r="AR142" s="39">
        <f ca="1" t="shared" si="63"/>
        <v>0.6214315274013089</v>
      </c>
      <c r="AS142" s="39">
        <f ca="1" t="shared" si="64"/>
        <v>0.255345559558946</v>
      </c>
      <c r="AT142" s="39">
        <f ca="1" t="shared" si="39"/>
        <v>0.2903576082548449</v>
      </c>
      <c r="AU142" s="39">
        <f ca="1" t="shared" si="72"/>
        <v>0.8133976708318829</v>
      </c>
      <c r="AV142" s="39">
        <f ca="1">IF(AH142=0,"",RAND())</f>
        <v>0.5898522399215427</v>
      </c>
      <c r="AW142" s="39">
        <f ca="1">IF(AI142=0,"",RAND())</f>
        <v>0.15017526947062</v>
      </c>
      <c r="AX142" s="39">
        <f ca="1">IF(AJ142=0,"",RAND())</f>
        <v>0.08264847095889771</v>
      </c>
      <c r="BC142" s="38">
        <f ca="1">IF(AO142=0,"",RAND())</f>
      </c>
      <c r="BD142" s="38">
        <f t="shared" si="66"/>
        <v>1</v>
      </c>
      <c r="BE142" s="38">
        <f t="shared" si="67"/>
        <v>9</v>
      </c>
      <c r="BF142" s="38">
        <f t="shared" si="68"/>
        <v>3</v>
      </c>
      <c r="BG142" s="38">
        <f t="shared" si="69"/>
        <v>6</v>
      </c>
      <c r="BH142" s="38">
        <f t="shared" si="40"/>
        <v>5</v>
      </c>
      <c r="BI142" s="38">
        <f t="shared" si="73"/>
        <v>2</v>
      </c>
      <c r="BJ142" s="38">
        <f>RANK(AV142,$AP142:$BB142)</f>
        <v>4</v>
      </c>
      <c r="BK142" s="38">
        <f>RANK(AW142,$AP142:$BB142)</f>
        <v>7</v>
      </c>
      <c r="BL142" s="38">
        <f>RANK(AX142,$AP142:$BB142)</f>
        <v>8</v>
      </c>
      <c r="BR142" s="38">
        <v>140</v>
      </c>
      <c r="BS142" s="38" t="str">
        <f>HLOOKUP(BD142,$AB$2:$AN142,$BR142+1)</f>
        <v>you</v>
      </c>
      <c r="BT142" s="38" t="str">
        <f>HLOOKUP(BE142,$AB$2:$AN142,$BR142+1)</f>
        <v>desk</v>
      </c>
      <c r="BU142" s="38" t="str">
        <f>HLOOKUP(BF142,$AB$2:$AN142,$BR142+1)</f>
        <v>a</v>
      </c>
      <c r="BV142" s="38" t="str">
        <f>HLOOKUP(BG142,$AB$2:$AN142,$BR142+1)</f>
        <v>paper</v>
      </c>
      <c r="BW142" s="38" t="str">
        <f>HLOOKUP(BH142,$AB$2:$AN142,$BR142+1)</f>
        <v>of</v>
      </c>
      <c r="BX142" s="38" t="str">
        <f>HLOOKUP(BI142,$AB$2:$AN142,$BR142+1)</f>
        <v>see</v>
      </c>
      <c r="BY142" s="38" t="str">
        <f>HLOOKUP(BJ142,$AB$2:$AN142,$BR142+1)</f>
        <v>piece</v>
      </c>
      <c r="BZ142" s="38" t="str">
        <f>HLOOKUP(BK142,$AB$2:$AN142,$BR142+1)</f>
        <v>on</v>
      </c>
      <c r="CA142" s="38" t="str">
        <f>HLOOKUP(BL142,$AB$2:$AN142,$BR142+1)</f>
        <v>the</v>
      </c>
      <c r="CB142" s="38"/>
      <c r="CC142" s="38"/>
      <c r="CD142" s="38"/>
      <c r="CE142" s="38"/>
      <c r="CG142" s="36" t="str">
        <f t="shared" si="71"/>
        <v>形容詞・副詞</v>
      </c>
    </row>
    <row r="143" spans="1:85" ht="18.75" customHeight="1">
      <c r="A143" s="14"/>
      <c r="B143" s="14"/>
      <c r="C143" s="14"/>
      <c r="D143" s="14"/>
      <c r="E143" s="14"/>
      <c r="F143" s="14"/>
      <c r="G143" s="14"/>
      <c r="H143" s="14"/>
      <c r="I143" s="14"/>
      <c r="J143" s="14"/>
      <c r="K143" s="14"/>
      <c r="L143" s="14"/>
      <c r="M143" s="14"/>
      <c r="N143" s="14"/>
      <c r="O143" s="14"/>
      <c r="P143" s="14"/>
      <c r="Q143" s="14"/>
      <c r="R143" s="35">
        <v>1</v>
      </c>
      <c r="S143" s="2" t="s">
        <v>342</v>
      </c>
      <c r="T143" s="2"/>
      <c r="U143" s="1">
        <v>2</v>
      </c>
      <c r="V143" s="42">
        <f t="shared" si="58"/>
        <v>295</v>
      </c>
      <c r="W143" s="5" t="s">
        <v>353</v>
      </c>
      <c r="X143" s="7" t="s">
        <v>354</v>
      </c>
      <c r="Y143" s="42">
        <f ca="1" t="shared" si="59"/>
        <v>0.32043999224837094</v>
      </c>
      <c r="Z143" s="42">
        <f t="shared" si="60"/>
        <v>6</v>
      </c>
      <c r="AA143" s="42" t="s">
        <v>2038</v>
      </c>
      <c r="AB143" s="42" t="s">
        <v>11</v>
      </c>
      <c r="AC143" s="39" t="s">
        <v>355</v>
      </c>
      <c r="AD143" s="39" t="s">
        <v>1897</v>
      </c>
      <c r="AE143" s="39" t="s">
        <v>356</v>
      </c>
      <c r="AF143" s="39" t="s">
        <v>100</v>
      </c>
      <c r="AG143" s="39" t="s">
        <v>357</v>
      </c>
      <c r="AP143" s="39">
        <f ca="1" t="shared" si="61"/>
        <v>0.6016207091870547</v>
      </c>
      <c r="AQ143" s="39">
        <f ca="1" t="shared" si="62"/>
        <v>0.7283119260640198</v>
      </c>
      <c r="AR143" s="39">
        <f ca="1" t="shared" si="63"/>
        <v>0.9627528747388814</v>
      </c>
      <c r="AS143" s="39">
        <f ca="1" t="shared" si="64"/>
        <v>0.04585992197425792</v>
      </c>
      <c r="AT143" s="39">
        <f ca="1" t="shared" si="39"/>
        <v>0.4073098105540449</v>
      </c>
      <c r="AU143" s="39">
        <f ca="1" t="shared" si="72"/>
        <v>0.4009764512751144</v>
      </c>
      <c r="BD143" s="38">
        <f t="shared" si="66"/>
        <v>3</v>
      </c>
      <c r="BE143" s="38">
        <f t="shared" si="67"/>
        <v>2</v>
      </c>
      <c r="BF143" s="38">
        <f t="shared" si="68"/>
        <v>1</v>
      </c>
      <c r="BG143" s="38">
        <f t="shared" si="69"/>
        <v>6</v>
      </c>
      <c r="BH143" s="38">
        <f t="shared" si="40"/>
        <v>4</v>
      </c>
      <c r="BI143" s="38">
        <f t="shared" si="73"/>
        <v>5</v>
      </c>
      <c r="BR143" s="38">
        <v>141</v>
      </c>
      <c r="BS143" s="38" t="str">
        <f>HLOOKUP(BD143,$AB$2:$AN143,$BR143+1)</f>
        <v>three</v>
      </c>
      <c r="BT143" s="38" t="str">
        <f>HLOOKUP(BE143,$AB$2:$AN143,$BR143+1)</f>
        <v>drank</v>
      </c>
      <c r="BU143" s="38" t="str">
        <f>HLOOKUP(BF143,$AB$2:$AN143,$BR143+1)</f>
        <v>I</v>
      </c>
      <c r="BV143" s="38" t="str">
        <f>HLOOKUP(BG143,$AB$2:$AN143,$BR143+1)</f>
        <v>coffee</v>
      </c>
      <c r="BW143" s="38" t="str">
        <f>HLOOKUP(BH143,$AB$2:$AN143,$BR143+1)</f>
        <v>cups</v>
      </c>
      <c r="BX143" s="38" t="str">
        <f>HLOOKUP(BI143,$AB$2:$AN143,$BR143+1)</f>
        <v>of</v>
      </c>
      <c r="BZ143" s="38"/>
      <c r="CA143" s="38"/>
      <c r="CB143" s="38"/>
      <c r="CC143" s="38"/>
      <c r="CD143" s="38"/>
      <c r="CE143" s="38"/>
      <c r="CG143" s="36" t="str">
        <f t="shared" si="71"/>
        <v>形容詞・副詞</v>
      </c>
    </row>
    <row r="144" spans="1:85" ht="13.5" customHeight="1">
      <c r="A144" s="8">
        <v>36</v>
      </c>
      <c r="B144" s="9" t="s">
        <v>1111</v>
      </c>
      <c r="C144" s="60" t="str">
        <f>VLOOKUP(A144,V$3:W$1027,2,FALSE)</f>
        <v>私たちはお互いに助け合わなければなりません。</v>
      </c>
      <c r="D144" s="61"/>
      <c r="E144" s="61"/>
      <c r="F144" s="61"/>
      <c r="G144" s="61"/>
      <c r="H144" s="61"/>
      <c r="I144" s="61"/>
      <c r="J144" s="61"/>
      <c r="K144" s="61"/>
      <c r="L144" s="61"/>
      <c r="M144" s="58" t="str">
        <f>VLOOKUP(A144,V$3:BR$1023,49,FALSE)*100+VLOOKUP(A144,V$3:BR$1023,5,FALSE)&amp;" "&amp;VLOOKUP(A144,V$3:CG$1000,64,FALSE)</f>
        <v>13105 代名詞</v>
      </c>
      <c r="N144" s="59"/>
      <c r="O144" s="59"/>
      <c r="P144" s="59"/>
      <c r="Q144" s="59"/>
      <c r="R144" s="35">
        <v>1</v>
      </c>
      <c r="S144" s="2" t="s">
        <v>342</v>
      </c>
      <c r="T144" s="2"/>
      <c r="U144" s="1">
        <v>2</v>
      </c>
      <c r="V144" s="42">
        <f t="shared" si="58"/>
        <v>324</v>
      </c>
      <c r="W144" s="5" t="s">
        <v>358</v>
      </c>
      <c r="X144" s="7" t="s">
        <v>359</v>
      </c>
      <c r="Y144" s="42">
        <f ca="1" t="shared" si="59"/>
        <v>0.252490871251019</v>
      </c>
      <c r="Z144" s="42">
        <f t="shared" si="60"/>
        <v>7</v>
      </c>
      <c r="AA144" s="42" t="s">
        <v>1879</v>
      </c>
      <c r="AB144" s="42" t="s">
        <v>1880</v>
      </c>
      <c r="AC144" s="39" t="s">
        <v>1890</v>
      </c>
      <c r="AD144" s="39" t="s">
        <v>2016</v>
      </c>
      <c r="AE144" s="39" t="s">
        <v>1987</v>
      </c>
      <c r="AF144" s="39" t="s">
        <v>1884</v>
      </c>
      <c r="AG144" s="39" t="s">
        <v>1885</v>
      </c>
      <c r="AH144" s="39" t="s">
        <v>1886</v>
      </c>
      <c r="AP144" s="39">
        <f ca="1" t="shared" si="61"/>
        <v>0.08725355466855689</v>
      </c>
      <c r="AQ144" s="39">
        <f ca="1" t="shared" si="62"/>
        <v>0.12848739989719177</v>
      </c>
      <c r="AR144" s="39">
        <f ca="1" t="shared" si="63"/>
        <v>0.08608139032034834</v>
      </c>
      <c r="AS144" s="39">
        <f ca="1" t="shared" si="64"/>
        <v>0.45442174183430084</v>
      </c>
      <c r="AT144" s="39">
        <f aca="true" ca="1" t="shared" si="74" ref="AT144:AT210">IF(AF144=0,"",RAND())</f>
        <v>0.6166613361410356</v>
      </c>
      <c r="AU144" s="39">
        <f ca="1" t="shared" si="72"/>
        <v>0.4423092411103964</v>
      </c>
      <c r="AV144" s="39">
        <f ca="1">IF(AH144=0,"",RAND())</f>
        <v>0.1303839452028317</v>
      </c>
      <c r="BD144" s="38">
        <f t="shared" si="66"/>
        <v>6</v>
      </c>
      <c r="BE144" s="38">
        <f t="shared" si="67"/>
        <v>5</v>
      </c>
      <c r="BF144" s="38">
        <f t="shared" si="68"/>
        <v>7</v>
      </c>
      <c r="BG144" s="38">
        <f t="shared" si="69"/>
        <v>2</v>
      </c>
      <c r="BH144" s="38">
        <f aca="true" t="shared" si="75" ref="BH144:BH210">RANK(AT144,$AP144:$BB144)</f>
        <v>1</v>
      </c>
      <c r="BI144" s="38">
        <f t="shared" si="73"/>
        <v>3</v>
      </c>
      <c r="BJ144" s="38">
        <f>RANK(AV144,$AP144:$BB144)</f>
        <v>4</v>
      </c>
      <c r="BR144" s="38">
        <v>142</v>
      </c>
      <c r="BS144" s="38" t="str">
        <f>HLOOKUP(BD144,$AB$2:$AN144,$BR144+1)</f>
        <v>the</v>
      </c>
      <c r="BT144" s="38" t="str">
        <f>HLOOKUP(BE144,$AB$2:$AN144,$BR144+1)</f>
        <v>on</v>
      </c>
      <c r="BU144" s="38" t="str">
        <f>HLOOKUP(BF144,$AB$2:$AN144,$BR144+1)</f>
        <v>desk</v>
      </c>
      <c r="BV144" s="38" t="str">
        <f>HLOOKUP(BG144,$AB$2:$AN144,$BR144+1)</f>
        <v>are</v>
      </c>
      <c r="BW144" s="38" t="str">
        <f>HLOOKUP(BH144,$AB$2:$AN144,$BR144+1)</f>
        <v>there</v>
      </c>
      <c r="BX144" s="38" t="str">
        <f>HLOOKUP(BI144,$AB$2:$AN144,$BR144+1)</f>
        <v>many</v>
      </c>
      <c r="BY144" s="38" t="str">
        <f>HLOOKUP(BJ144,$AB$2:$AN144,$BR144+1)</f>
        <v>books</v>
      </c>
      <c r="BZ144" s="38"/>
      <c r="CA144" s="38"/>
      <c r="CB144" s="38"/>
      <c r="CC144" s="38"/>
      <c r="CD144" s="38"/>
      <c r="CE144" s="38"/>
      <c r="CG144" s="36" t="str">
        <f t="shared" si="71"/>
        <v>形容詞・副詞</v>
      </c>
    </row>
    <row r="145" spans="1:85" ht="18.75" customHeight="1">
      <c r="A145" s="14"/>
      <c r="B145" s="14" t="s">
        <v>1112</v>
      </c>
      <c r="C145" s="14" t="str">
        <f>VLOOKUP($A144,$V$3:$CE$1023,BS$1,FALSE)</f>
        <v>help</v>
      </c>
      <c r="D145" s="14" t="s">
        <v>1110</v>
      </c>
      <c r="E145" s="14" t="str">
        <f>VLOOKUP($A144,$V$3:$CE$1023,BT$1,FALSE)</f>
        <v>must</v>
      </c>
      <c r="F145" s="14" t="s">
        <v>1110</v>
      </c>
      <c r="G145" s="14" t="str">
        <f>VLOOKUP($A144,$V$3:$CE$1023,BU$1,FALSE)</f>
        <v>one</v>
      </c>
      <c r="H145" s="14" t="s">
        <v>1110</v>
      </c>
      <c r="I145" s="14" t="str">
        <f>VLOOKUP($A144,$V$3:$CE$1023,BV$1,FALSE)</f>
        <v>another</v>
      </c>
      <c r="J145" s="14" t="str">
        <f>IF(VLOOKUP($A144,$V$3:$BR$1023,5,FALSE)=4,")","/")</f>
        <v>/</v>
      </c>
      <c r="K145" s="14" t="str">
        <f>IF(J145=")",VLOOKUP(A144,$V$3:$AA$1023,6,FALSE),VLOOKUP($A144,$V$3:$CE$1023,BW$1,FALSE))</f>
        <v>we</v>
      </c>
      <c r="L145" s="14" t="str">
        <f>IF(VLOOKUP($A144,$V$3:$BR$1023,5,FALSE)=5,")",IF(VLOOKUP($A144,$V$3:$BR$1023,5,FALSE)&gt;=6,"/",""))</f>
        <v>)</v>
      </c>
      <c r="M145" s="14" t="str">
        <f>IF(L145=")",VLOOKUP($A144,V$3:AA$1023,6,FALSE),IF(L145="","",VLOOKUP($A144,$V$3:$CE$1023,BX$1,FALSE)))</f>
        <v>.</v>
      </c>
      <c r="N145" s="14">
        <f>IF(VLOOKUP($A144,$V$3:$BR$1023,5,FALSE)=6,")",IF(VLOOKUP($A144,$V$3:$BR$1023,5,FALSE)&gt;=7,"/",""))</f>
      </c>
      <c r="O145" s="14">
        <f>IF(N145=")",VLOOKUP($A144,V$3:AA$1023,6,FALSE),IF(N145="","",VLOOKUP($A144,$V$3:$CE$1023,BY$1,FALSE)))</f>
      </c>
      <c r="P145" s="14">
        <f>IF(VLOOKUP(A144,V$3:Z$1023,5,FALSE)=7,")",IF(VLOOKUP(A144,V$3:Z$1023,5,FALSE)&gt;7,"/",""))</f>
      </c>
      <c r="Q145" s="13">
        <f>IF(P145=")",VLOOKUP(A144,V$3:AA$1023,6,FALSE),"")</f>
      </c>
      <c r="R145" s="35">
        <v>1</v>
      </c>
      <c r="S145" s="2" t="s">
        <v>342</v>
      </c>
      <c r="T145" s="2"/>
      <c r="U145" s="1">
        <v>2</v>
      </c>
      <c r="V145" s="42">
        <f t="shared" si="58"/>
        <v>43</v>
      </c>
      <c r="W145" s="5" t="s">
        <v>360</v>
      </c>
      <c r="X145" s="7" t="s">
        <v>361</v>
      </c>
      <c r="Y145" s="42">
        <f ca="1" t="shared" si="59"/>
        <v>0.9241735562574909</v>
      </c>
      <c r="Z145" s="42">
        <f t="shared" si="60"/>
        <v>7</v>
      </c>
      <c r="AA145" s="42" t="s">
        <v>1889</v>
      </c>
      <c r="AB145" s="42" t="s">
        <v>2053</v>
      </c>
      <c r="AC145" s="39" t="s">
        <v>207</v>
      </c>
      <c r="AD145" s="39" t="s">
        <v>1882</v>
      </c>
      <c r="AE145" s="39" t="s">
        <v>362</v>
      </c>
      <c r="AF145" s="39" t="s">
        <v>363</v>
      </c>
      <c r="AG145" s="39" t="s">
        <v>1907</v>
      </c>
      <c r="AH145" s="39" t="s">
        <v>364</v>
      </c>
      <c r="AP145" s="39">
        <f ca="1" t="shared" si="61"/>
        <v>0.5003522320020741</v>
      </c>
      <c r="AQ145" s="39">
        <f ca="1" t="shared" si="62"/>
        <v>0.17059749236999622</v>
      </c>
      <c r="AR145" s="39">
        <f ca="1" t="shared" si="63"/>
        <v>0.6492995657328529</v>
      </c>
      <c r="AS145" s="39">
        <f ca="1" t="shared" si="64"/>
        <v>0.02691060230444986</v>
      </c>
      <c r="AT145" s="39">
        <f ca="1" t="shared" si="74"/>
        <v>0.9823620623479075</v>
      </c>
      <c r="AU145" s="39">
        <f ca="1" t="shared" si="72"/>
        <v>0.9891413187991738</v>
      </c>
      <c r="AV145" s="39">
        <f ca="1">IF(AH145=0,"",RAND())</f>
        <v>0.5682189266856374</v>
      </c>
      <c r="BD145" s="38">
        <f t="shared" si="66"/>
        <v>5</v>
      </c>
      <c r="BE145" s="38">
        <f t="shared" si="67"/>
        <v>6</v>
      </c>
      <c r="BF145" s="38">
        <f t="shared" si="68"/>
        <v>3</v>
      </c>
      <c r="BG145" s="38">
        <f t="shared" si="69"/>
        <v>7</v>
      </c>
      <c r="BH145" s="38">
        <f t="shared" si="75"/>
        <v>2</v>
      </c>
      <c r="BI145" s="38">
        <f t="shared" si="73"/>
        <v>1</v>
      </c>
      <c r="BJ145" s="38">
        <f>RANK(AV145,$AP145:$BB145)</f>
        <v>4</v>
      </c>
      <c r="BR145" s="38">
        <v>143</v>
      </c>
      <c r="BS145" s="38" t="str">
        <f>HLOOKUP(BD145,$AB$2:$AN145,$BR145+1)</f>
        <v>friends</v>
      </c>
      <c r="BT145" s="38" t="str">
        <f>HLOOKUP(BE145,$AB$2:$AN145,$BR145+1)</f>
        <v>in</v>
      </c>
      <c r="BU145" s="38" t="str">
        <f>HLOOKUP(BF145,$AB$2:$AN145,$BR145+1)</f>
        <v>a</v>
      </c>
      <c r="BV145" s="38" t="str">
        <f>HLOOKUP(BG145,$AB$2:$AN145,$BR145+1)</f>
        <v>Tokyo</v>
      </c>
      <c r="BW145" s="38" t="str">
        <f>HLOOKUP(BH145,$AB$2:$AN145,$BR145+1)</f>
        <v>has</v>
      </c>
      <c r="BX145" s="38" t="str">
        <f>HLOOKUP(BI145,$AB$2:$AN145,$BR145+1)</f>
        <v>he</v>
      </c>
      <c r="BY145" s="38" t="str">
        <f>HLOOKUP(BJ145,$AB$2:$AN145,$BR145+1)</f>
        <v>few</v>
      </c>
      <c r="BZ145" s="38"/>
      <c r="CA145" s="38"/>
      <c r="CB145" s="38"/>
      <c r="CC145" s="38"/>
      <c r="CD145" s="38"/>
      <c r="CE145" s="38"/>
      <c r="CG145" s="36" t="str">
        <f t="shared" si="71"/>
        <v>形容詞・副詞</v>
      </c>
    </row>
    <row r="146" spans="1:85" ht="18.75" customHeight="1">
      <c r="A146" s="14"/>
      <c r="B146" s="14"/>
      <c r="C146" s="14">
        <f>IF(VLOOKUP($A144,$V$3:$Z$1023,5,FALSE)&gt;=8,VLOOKUP($A144,$V$3:$CE$1023,BZ$1,FALSE),"")</f>
      </c>
      <c r="D146" s="14">
        <f>IF(VLOOKUP($A144,$V$3:$BR$1023,5,FALSE)=8,")",IF(VLOOKUP($A144,$V$3:$BR$1023,5,FALSE)&gt;=9,"/",""))</f>
      </c>
      <c r="E146" s="14">
        <f>IF(VLOOKUP($A144,$V$3:$Z$1023,5,FALSE)&gt;=9,VLOOKUP($A144,$V$3:$CE$1023,CA$1,FALSE),IF(D146=")",VLOOKUP(A144,$V$3:$AA$1023,6,FALSE),""))</f>
      </c>
      <c r="F146" s="14">
        <f>IF(VLOOKUP($A144,$V$3:$BR$1023,5,FALSE)=9,")",IF(VLOOKUP($A144,$V$3:$BR$1023,5,FALSE)&gt;=10,"/",""))</f>
      </c>
      <c r="G146" s="14">
        <f>IF(VLOOKUP($A144,$V$3:$Z$1023,5,FALSE)&gt;=10,VLOOKUP($A144,$V$3:$CE$1023,CB$1,FALSE),IF(F146=")",VLOOKUP(A144,$V$3:$AA$1023,6,FALSE),""))</f>
      </c>
      <c r="H146" s="14">
        <f>IF(VLOOKUP($A144,$V$3:$BR$1023,5,FALSE)=10,")",IF(VLOOKUP($A144,$V$3:$BR$1023,5,FALSE)&gt;=11,"/",""))</f>
      </c>
      <c r="I146" s="14">
        <f>IF(VLOOKUP($A144,$V$3:$Z$1023,5,FALSE)&gt;=11,VLOOKUP($A144,$V$3:$CE$1023,CC$1,FALSE),IF(H146=")",VLOOKUP(A144,$V$3:$AA$1023,6,FALSE),""))</f>
      </c>
      <c r="J146" s="14">
        <f>IF(VLOOKUP($A144,$V$3:$BR$1023,5,FALSE)=11,")",IF(VLOOKUP($A144,$V$3:$BR$1023,5,FALSE)&gt;=12,"/",""))</f>
      </c>
      <c r="K146" s="14">
        <f>IF(VLOOKUP($A144,$V$3:$Z$1023,5,FALSE)&gt;=12,VLOOKUP($A144,$V$3:$CE$1023,CD$1,FALSE),IF(J146=")",VLOOKUP(A144,$V$3:$AA$1023,6,FALSE),""))</f>
      </c>
      <c r="L146" s="14">
        <f>IF(VLOOKUP($A144,$V$3:$BR$1023,5,FALSE)=12,")",IF(VLOOKUP($A144,$V$3:$BR$1023,5,FALSE)&gt;=13,"/",""))</f>
      </c>
      <c r="M146" s="14">
        <f>IF(VLOOKUP($A144,$V$3:$Z$1023,5,FALSE)&gt;=13,VLOOKUP($A144,$V$3:$CE$1023,CE$1,FALSE),IF(L146=")",VLOOKUP(A144,$V$3:$AA$1023,6,FALSE),""))</f>
      </c>
      <c r="N146" s="14">
        <f>IF(VLOOKUP($A144,$V$3:$BR$1023,5,FALSE)=13,")",IF(VLOOKUP($A144,$V$3:$BR$1023,5,FALSE)&gt;=14,"/",""))</f>
      </c>
      <c r="O146" s="14"/>
      <c r="P146" s="14"/>
      <c r="Q146" s="13">
        <f>IF(P146="","",VLOOKUP(A144,V$3:AA$1023,6,FALSE))</f>
      </c>
      <c r="R146" s="35">
        <v>1</v>
      </c>
      <c r="S146" s="2" t="s">
        <v>342</v>
      </c>
      <c r="T146" s="2"/>
      <c r="U146" s="1">
        <v>2</v>
      </c>
      <c r="V146" s="42">
        <f t="shared" si="58"/>
        <v>206</v>
      </c>
      <c r="W146" s="5" t="s">
        <v>365</v>
      </c>
      <c r="X146" s="7" t="s">
        <v>366</v>
      </c>
      <c r="Y146" s="42">
        <f ca="1" t="shared" si="59"/>
        <v>0.5198230048178258</v>
      </c>
      <c r="Z146" s="42">
        <f t="shared" si="60"/>
        <v>6</v>
      </c>
      <c r="AA146" s="42" t="s">
        <v>1760</v>
      </c>
      <c r="AB146" s="42" t="s">
        <v>2080</v>
      </c>
      <c r="AC146" s="39" t="s">
        <v>211</v>
      </c>
      <c r="AD146" s="39" t="s">
        <v>367</v>
      </c>
      <c r="AE146" s="39" t="s">
        <v>368</v>
      </c>
      <c r="AF146" s="39" t="s">
        <v>2049</v>
      </c>
      <c r="AG146" s="39" t="s">
        <v>369</v>
      </c>
      <c r="AP146" s="39">
        <f ca="1" t="shared" si="61"/>
        <v>0.4178153949861978</v>
      </c>
      <c r="AQ146" s="39">
        <f ca="1" t="shared" si="62"/>
        <v>0.5763211594485611</v>
      </c>
      <c r="AR146" s="39">
        <f ca="1" t="shared" si="63"/>
        <v>0.26143394431860667</v>
      </c>
      <c r="AS146" s="39">
        <f ca="1" t="shared" si="64"/>
        <v>0.24561719665970738</v>
      </c>
      <c r="AT146" s="39">
        <f ca="1" t="shared" si="74"/>
        <v>0.7540941530361087</v>
      </c>
      <c r="AU146" s="39">
        <f ca="1" t="shared" si="72"/>
        <v>0.1700039676237033</v>
      </c>
      <c r="BD146" s="38">
        <f t="shared" si="66"/>
        <v>3</v>
      </c>
      <c r="BE146" s="38">
        <f t="shared" si="67"/>
        <v>2</v>
      </c>
      <c r="BF146" s="38">
        <f t="shared" si="68"/>
        <v>4</v>
      </c>
      <c r="BG146" s="38">
        <f t="shared" si="69"/>
        <v>5</v>
      </c>
      <c r="BH146" s="38">
        <f t="shared" si="75"/>
        <v>1</v>
      </c>
      <c r="BI146" s="38">
        <f t="shared" si="73"/>
        <v>6</v>
      </c>
      <c r="BR146" s="38">
        <v>144</v>
      </c>
      <c r="BS146" s="38" t="str">
        <f>HLOOKUP(BD146,$AB$2:$AN146,$BR146+1)</f>
        <v>little</v>
      </c>
      <c r="BT146" s="38" t="str">
        <f>HLOOKUP(BE146,$AB$2:$AN146,$BR146+1)</f>
        <v>had</v>
      </c>
      <c r="BU146" s="38" t="str">
        <f>HLOOKUP(BF146,$AB$2:$AN146,$BR146+1)</f>
        <v>rain</v>
      </c>
      <c r="BV146" s="38" t="str">
        <f>HLOOKUP(BG146,$AB$2:$AN146,$BR146+1)</f>
        <v>last</v>
      </c>
      <c r="BW146" s="38" t="str">
        <f>HLOOKUP(BH146,$AB$2:$AN146,$BR146+1)</f>
        <v>we</v>
      </c>
      <c r="BX146" s="38" t="str">
        <f>HLOOKUP(BI146,$AB$2:$AN146,$BR146+1)</f>
        <v>month</v>
      </c>
      <c r="BZ146" s="38"/>
      <c r="CA146" s="38"/>
      <c r="CB146" s="38"/>
      <c r="CC146" s="38"/>
      <c r="CD146" s="38"/>
      <c r="CE146" s="38"/>
      <c r="CG146" s="36" t="str">
        <f t="shared" si="71"/>
        <v>形容詞・副詞</v>
      </c>
    </row>
    <row r="147" spans="1:85" ht="18.75" customHeight="1">
      <c r="A147" s="14"/>
      <c r="B147" s="14"/>
      <c r="C147" s="14"/>
      <c r="D147" s="14"/>
      <c r="E147" s="14"/>
      <c r="F147" s="14"/>
      <c r="G147" s="14"/>
      <c r="H147" s="14"/>
      <c r="I147" s="14"/>
      <c r="J147" s="14"/>
      <c r="K147" s="14"/>
      <c r="L147" s="14"/>
      <c r="M147" s="14"/>
      <c r="N147" s="14"/>
      <c r="O147" s="14"/>
      <c r="P147" s="14"/>
      <c r="Q147" s="14"/>
      <c r="R147" s="35">
        <v>1</v>
      </c>
      <c r="S147" s="2" t="s">
        <v>342</v>
      </c>
      <c r="T147" s="2"/>
      <c r="U147" s="1">
        <v>2</v>
      </c>
      <c r="V147" s="42">
        <f t="shared" si="58"/>
        <v>264</v>
      </c>
      <c r="W147" s="5" t="s">
        <v>370</v>
      </c>
      <c r="X147" s="7" t="s">
        <v>371</v>
      </c>
      <c r="Y147" s="42">
        <f ca="1" t="shared" si="59"/>
        <v>0.39305731586757453</v>
      </c>
      <c r="Z147" s="42">
        <f t="shared" si="60"/>
        <v>5</v>
      </c>
      <c r="AA147" s="42" t="s">
        <v>1889</v>
      </c>
      <c r="AB147" s="42" t="s">
        <v>2039</v>
      </c>
      <c r="AC147" s="39" t="s">
        <v>372</v>
      </c>
      <c r="AD147" s="39" t="s">
        <v>1885</v>
      </c>
      <c r="AE147" s="39" t="s">
        <v>373</v>
      </c>
      <c r="AF147" s="39" t="s">
        <v>159</v>
      </c>
      <c r="AP147" s="39">
        <f ca="1" t="shared" si="61"/>
        <v>0.6156561913244416</v>
      </c>
      <c r="AQ147" s="39">
        <f ca="1" t="shared" si="62"/>
        <v>0.5707819973409927</v>
      </c>
      <c r="AR147" s="39">
        <f ca="1" t="shared" si="63"/>
        <v>0.8613228858889523</v>
      </c>
      <c r="AS147" s="39">
        <f ca="1" t="shared" si="64"/>
        <v>0.31650588832006155</v>
      </c>
      <c r="AT147" s="39">
        <f ca="1" t="shared" si="74"/>
        <v>0.2633893154009188</v>
      </c>
      <c r="BC147" s="38">
        <f ca="1">IF(AO147=0,"",RAND())</f>
      </c>
      <c r="BD147" s="38">
        <f t="shared" si="66"/>
        <v>2</v>
      </c>
      <c r="BE147" s="38">
        <f t="shared" si="67"/>
        <v>3</v>
      </c>
      <c r="BF147" s="38">
        <f t="shared" si="68"/>
        <v>1</v>
      </c>
      <c r="BG147" s="38">
        <f t="shared" si="69"/>
        <v>4</v>
      </c>
      <c r="BH147" s="38">
        <f t="shared" si="75"/>
        <v>5</v>
      </c>
      <c r="BR147" s="38">
        <v>145</v>
      </c>
      <c r="BS147" s="38" t="str">
        <f>HLOOKUP(BD147,$AB$2:$AN147,$BR147+1)</f>
        <v>plays</v>
      </c>
      <c r="BT147" s="38" t="str">
        <f>HLOOKUP(BE147,$AB$2:$AN147,$BR147+1)</f>
        <v>the</v>
      </c>
      <c r="BU147" s="38" t="str">
        <f>HLOOKUP(BF147,$AB$2:$AN147,$BR147+1)</f>
        <v>she</v>
      </c>
      <c r="BV147" s="38" t="str">
        <f>HLOOKUP(BG147,$AB$2:$AN147,$BR147+1)</f>
        <v>piano</v>
      </c>
      <c r="BW147" s="38" t="str">
        <f>HLOOKUP(BH147,$AB$2:$AN147,$BR147+1)</f>
        <v>well</v>
      </c>
      <c r="BZ147" s="38"/>
      <c r="CA147" s="38"/>
      <c r="CB147" s="38"/>
      <c r="CC147" s="38"/>
      <c r="CD147" s="38"/>
      <c r="CE147" s="38"/>
      <c r="CG147" s="36" t="str">
        <f t="shared" si="71"/>
        <v>形容詞・副詞</v>
      </c>
    </row>
    <row r="148" spans="1:85" ht="13.5" customHeight="1">
      <c r="A148" s="8">
        <v>37</v>
      </c>
      <c r="B148" s="9" t="s">
        <v>1111</v>
      </c>
      <c r="C148" s="60" t="str">
        <f>VLOOKUP(A148,V$3:W$1027,2,FALSE)</f>
        <v>この本は私には難しすぎます。</v>
      </c>
      <c r="D148" s="61"/>
      <c r="E148" s="61"/>
      <c r="F148" s="61"/>
      <c r="G148" s="61"/>
      <c r="H148" s="61"/>
      <c r="I148" s="61"/>
      <c r="J148" s="61"/>
      <c r="K148" s="61"/>
      <c r="L148" s="61"/>
      <c r="M148" s="58" t="str">
        <f>VLOOKUP(A148,V$3:BR$1023,49,FALSE)*100+VLOOKUP(A148,V$3:BR$1023,5,FALSE)&amp;" "&amp;VLOOKUP(A148,V$3:CG$1000,64,FALSE)</f>
        <v>15107 形容詞・副詞</v>
      </c>
      <c r="N148" s="59"/>
      <c r="O148" s="59"/>
      <c r="P148" s="59"/>
      <c r="Q148" s="59"/>
      <c r="R148" s="35">
        <v>1</v>
      </c>
      <c r="S148" s="2" t="s">
        <v>342</v>
      </c>
      <c r="T148" s="2"/>
      <c r="U148" s="1">
        <v>2</v>
      </c>
      <c r="V148" s="42">
        <f aca="true" t="shared" si="76" ref="V148:V179">IF(R148=1,RANK(Y148,Y$3:Y$998),"")</f>
        <v>239</v>
      </c>
      <c r="W148" s="5" t="s">
        <v>374</v>
      </c>
      <c r="X148" s="7" t="s">
        <v>1833</v>
      </c>
      <c r="Y148" s="42">
        <f ca="1" t="shared" si="59"/>
        <v>0.42722613544946353</v>
      </c>
      <c r="Z148" s="42">
        <f t="shared" si="60"/>
        <v>5</v>
      </c>
      <c r="AA148" s="42" t="s">
        <v>1810</v>
      </c>
      <c r="AB148" s="42" t="s">
        <v>2018</v>
      </c>
      <c r="AC148" s="39" t="s">
        <v>1883</v>
      </c>
      <c r="AD148" s="39" t="s">
        <v>1881</v>
      </c>
      <c r="AE148" s="39" t="s">
        <v>2047</v>
      </c>
      <c r="AF148" s="39" t="s">
        <v>375</v>
      </c>
      <c r="AP148" s="39">
        <f ca="1" t="shared" si="61"/>
        <v>0.6399778484484044</v>
      </c>
      <c r="AQ148" s="39">
        <f ca="1" t="shared" si="62"/>
        <v>0.43377661178001015</v>
      </c>
      <c r="AR148" s="39">
        <f ca="1" t="shared" si="63"/>
        <v>0.33143129147964556</v>
      </c>
      <c r="AS148" s="39">
        <f ca="1" t="shared" si="64"/>
        <v>0.2435015426991598</v>
      </c>
      <c r="AT148" s="39">
        <f ca="1" t="shared" si="74"/>
        <v>0.19804062159906688</v>
      </c>
      <c r="BC148" s="38">
        <f ca="1">IF(AO148=0,"",RAND())</f>
      </c>
      <c r="BD148" s="38">
        <f t="shared" si="66"/>
        <v>1</v>
      </c>
      <c r="BE148" s="38">
        <f t="shared" si="67"/>
        <v>2</v>
      </c>
      <c r="BF148" s="38">
        <f t="shared" si="68"/>
        <v>3</v>
      </c>
      <c r="BG148" s="38">
        <f t="shared" si="69"/>
        <v>4</v>
      </c>
      <c r="BH148" s="38">
        <f t="shared" si="75"/>
        <v>5</v>
      </c>
      <c r="BR148" s="38">
        <v>146</v>
      </c>
      <c r="BS148" s="38" t="str">
        <f>HLOOKUP(BD148,$AB$2:$AN148,$BR148+1)</f>
        <v>this</v>
      </c>
      <c r="BT148" s="38" t="str">
        <f>HLOOKUP(BE148,$AB$2:$AN148,$BR148+1)</f>
        <v>book</v>
      </c>
      <c r="BU148" s="38" t="str">
        <f>HLOOKUP(BF148,$AB$2:$AN148,$BR148+1)</f>
        <v>is</v>
      </c>
      <c r="BV148" s="38" t="str">
        <f>HLOOKUP(BG148,$AB$2:$AN148,$BR148+1)</f>
        <v>very</v>
      </c>
      <c r="BW148" s="38" t="str">
        <f>HLOOKUP(BH148,$AB$2:$AN148,$BR148+1)</f>
        <v>interesting</v>
      </c>
      <c r="BZ148" s="38"/>
      <c r="CA148" s="38"/>
      <c r="CB148" s="38"/>
      <c r="CC148" s="38"/>
      <c r="CD148" s="38"/>
      <c r="CE148" s="38"/>
      <c r="CG148" s="36" t="str">
        <f t="shared" si="71"/>
        <v>形容詞・副詞</v>
      </c>
    </row>
    <row r="149" spans="1:85" ht="18.75" customHeight="1">
      <c r="A149" s="14"/>
      <c r="B149" s="14" t="s">
        <v>1112</v>
      </c>
      <c r="C149" s="14" t="str">
        <f>VLOOKUP($A148,$V$3:$CE$1023,BS$1,FALSE)</f>
        <v>me</v>
      </c>
      <c r="D149" s="14" t="s">
        <v>1110</v>
      </c>
      <c r="E149" s="14" t="str">
        <f>VLOOKUP($A148,$V$3:$CE$1023,BT$1,FALSE)</f>
        <v>for</v>
      </c>
      <c r="F149" s="14" t="s">
        <v>1110</v>
      </c>
      <c r="G149" s="14" t="str">
        <f>VLOOKUP($A148,$V$3:$CE$1023,BU$1,FALSE)</f>
        <v>book</v>
      </c>
      <c r="H149" s="14" t="s">
        <v>1110</v>
      </c>
      <c r="I149" s="14" t="str">
        <f>VLOOKUP($A148,$V$3:$CE$1023,BV$1,FALSE)</f>
        <v>this</v>
      </c>
      <c r="J149" s="14" t="str">
        <f>IF(VLOOKUP($A148,$V$3:$BR$1023,5,FALSE)=4,")","/")</f>
        <v>/</v>
      </c>
      <c r="K149" s="14" t="str">
        <f>IF(J149=")",VLOOKUP(A148,$V$3:$AA$1023,6,FALSE),VLOOKUP($A148,$V$3:$CE$1023,BW$1,FALSE))</f>
        <v>difficult</v>
      </c>
      <c r="L149" s="14" t="str">
        <f>IF(VLOOKUP($A148,$V$3:$BR$1023,5,FALSE)=5,")",IF(VLOOKUP($A148,$V$3:$BR$1023,5,FALSE)&gt;=6,"/",""))</f>
        <v>/</v>
      </c>
      <c r="M149" s="14" t="str">
        <f>IF(L149=")",VLOOKUP($A148,V$3:AA$1023,6,FALSE),IF(L149="","",VLOOKUP($A148,$V$3:$CE$1023,BX$1,FALSE)))</f>
        <v>is</v>
      </c>
      <c r="N149" s="14" t="str">
        <f>IF(VLOOKUP($A148,$V$3:$BR$1023,5,FALSE)=6,")",IF(VLOOKUP($A148,$V$3:$BR$1023,5,FALSE)&gt;=7,"/",""))</f>
        <v>/</v>
      </c>
      <c r="O149" s="14" t="str">
        <f>IF(N149=")",VLOOKUP($A148,V$3:AA$1023,6,FALSE),IF(N149="","",VLOOKUP($A148,$V$3:$CE$1023,BY$1,FALSE)))</f>
        <v>too</v>
      </c>
      <c r="P149" s="14" t="str">
        <f>IF(VLOOKUP(A148,V$3:Z$1023,5,FALSE)=7,")",IF(VLOOKUP(A148,V$3:Z$1023,5,FALSE)&gt;7,"/",""))</f>
        <v>)</v>
      </c>
      <c r="Q149" s="13" t="str">
        <f>IF(P149=")",VLOOKUP(A148,V$3:AA$1023,6,FALSE),"")</f>
        <v>.</v>
      </c>
      <c r="R149" s="35">
        <v>1</v>
      </c>
      <c r="S149" s="2" t="s">
        <v>342</v>
      </c>
      <c r="T149" s="2"/>
      <c r="U149" s="1">
        <v>2</v>
      </c>
      <c r="V149" s="42">
        <f t="shared" si="76"/>
        <v>1</v>
      </c>
      <c r="W149" s="5" t="s">
        <v>376</v>
      </c>
      <c r="X149" s="7" t="s">
        <v>377</v>
      </c>
      <c r="Y149" s="42">
        <f ca="1" t="shared" si="59"/>
        <v>0.9992032491813161</v>
      </c>
      <c r="Z149" s="42">
        <f t="shared" si="60"/>
        <v>5</v>
      </c>
      <c r="AA149" s="42" t="s">
        <v>1729</v>
      </c>
      <c r="AB149" s="42" t="s">
        <v>2053</v>
      </c>
      <c r="AC149" s="39" t="s">
        <v>378</v>
      </c>
      <c r="AD149" s="39" t="s">
        <v>47</v>
      </c>
      <c r="AE149" s="39" t="s">
        <v>2047</v>
      </c>
      <c r="AF149" s="39" t="s">
        <v>379</v>
      </c>
      <c r="AP149" s="39">
        <f ca="1" t="shared" si="61"/>
        <v>0.625811516054988</v>
      </c>
      <c r="AQ149" s="39">
        <f ca="1" t="shared" si="62"/>
        <v>0.3062261760368603</v>
      </c>
      <c r="AR149" s="39">
        <f ca="1" t="shared" si="63"/>
        <v>0.6586018580050965</v>
      </c>
      <c r="AS149" s="39">
        <f ca="1" t="shared" si="64"/>
        <v>0.03527283214703747</v>
      </c>
      <c r="AT149" s="39">
        <f ca="1" t="shared" si="74"/>
        <v>0.3401744680529104</v>
      </c>
      <c r="BC149" s="38">
        <f ca="1">IF(AO149=0,"",RAND())</f>
      </c>
      <c r="BD149" s="38">
        <f t="shared" si="66"/>
        <v>2</v>
      </c>
      <c r="BE149" s="38">
        <f t="shared" si="67"/>
        <v>4</v>
      </c>
      <c r="BF149" s="38">
        <f t="shared" si="68"/>
        <v>1</v>
      </c>
      <c r="BG149" s="38">
        <f t="shared" si="69"/>
        <v>5</v>
      </c>
      <c r="BH149" s="38">
        <f t="shared" si="75"/>
        <v>3</v>
      </c>
      <c r="BR149" s="38">
        <v>147</v>
      </c>
      <c r="BS149" s="38" t="str">
        <f>HLOOKUP(BD149,$AB$2:$AN149,$BR149+1)</f>
        <v>studies</v>
      </c>
      <c r="BT149" s="38" t="str">
        <f>HLOOKUP(BE149,$AB$2:$AN149,$BR149+1)</f>
        <v>very</v>
      </c>
      <c r="BU149" s="38" t="str">
        <f>HLOOKUP(BF149,$AB$2:$AN149,$BR149+1)</f>
        <v>he</v>
      </c>
      <c r="BV149" s="38" t="str">
        <f>HLOOKUP(BG149,$AB$2:$AN149,$BR149+1)</f>
        <v>hard</v>
      </c>
      <c r="BW149" s="38" t="str">
        <f>HLOOKUP(BH149,$AB$2:$AN149,$BR149+1)</f>
        <v>English</v>
      </c>
      <c r="BZ149" s="38"/>
      <c r="CA149" s="38"/>
      <c r="CB149" s="38"/>
      <c r="CC149" s="38"/>
      <c r="CD149" s="38"/>
      <c r="CE149" s="38"/>
      <c r="CG149" s="36" t="str">
        <f t="shared" si="71"/>
        <v>形容詞・副詞</v>
      </c>
    </row>
    <row r="150" spans="1:85" ht="18.75" customHeight="1">
      <c r="A150" s="14"/>
      <c r="B150" s="14"/>
      <c r="C150" s="14">
        <f>IF(VLOOKUP($A148,$V$3:$Z$1023,5,FALSE)&gt;=8,VLOOKUP($A148,$V$3:$CE$1023,BZ$1,FALSE),"")</f>
      </c>
      <c r="D150" s="14">
        <f>IF(VLOOKUP($A148,$V$3:$BR$1023,5,FALSE)=8,")",IF(VLOOKUP($A148,$V$3:$BR$1023,5,FALSE)&gt;=9,"/",""))</f>
      </c>
      <c r="E150" s="14">
        <f>IF(VLOOKUP($A148,$V$3:$Z$1023,5,FALSE)&gt;=9,VLOOKUP($A148,$V$3:$CE$1023,CA$1,FALSE),IF(D150=")",VLOOKUP(A148,$V$3:$AA$1023,6,FALSE),""))</f>
      </c>
      <c r="F150" s="14">
        <f>IF(VLOOKUP($A148,$V$3:$BR$1023,5,FALSE)=9,")",IF(VLOOKUP($A148,$V$3:$BR$1023,5,FALSE)&gt;=10,"/",""))</f>
      </c>
      <c r="G150" s="14">
        <f>IF(VLOOKUP($A148,$V$3:$Z$1023,5,FALSE)&gt;=10,VLOOKUP($A148,$V$3:$CE$1023,CB$1,FALSE),IF(F150=")",VLOOKUP(A148,$V$3:$AA$1023,6,FALSE),""))</f>
      </c>
      <c r="H150" s="14">
        <f>IF(VLOOKUP($A148,$V$3:$BR$1023,5,FALSE)=10,")",IF(VLOOKUP($A148,$V$3:$BR$1023,5,FALSE)&gt;=11,"/",""))</f>
      </c>
      <c r="I150" s="14">
        <f>IF(VLOOKUP($A148,$V$3:$Z$1023,5,FALSE)&gt;=11,VLOOKUP($A148,$V$3:$CE$1023,CC$1,FALSE),IF(H150=")",VLOOKUP(A148,$V$3:$AA$1023,6,FALSE),""))</f>
      </c>
      <c r="J150" s="14">
        <f>IF(VLOOKUP($A148,$V$3:$BR$1023,5,FALSE)=11,")",IF(VLOOKUP($A148,$V$3:$BR$1023,5,FALSE)&gt;=12,"/",""))</f>
      </c>
      <c r="K150" s="14">
        <f>IF(VLOOKUP($A148,$V$3:$Z$1023,5,FALSE)&gt;=12,VLOOKUP($A148,$V$3:$CE$1023,CD$1,FALSE),IF(J150=")",VLOOKUP(A148,$V$3:$AA$1023,6,FALSE),""))</f>
      </c>
      <c r="L150" s="14">
        <f>IF(VLOOKUP($A148,$V$3:$BR$1023,5,FALSE)=12,")",IF(VLOOKUP($A148,$V$3:$BR$1023,5,FALSE)&gt;=13,"/",""))</f>
      </c>
      <c r="M150" s="14">
        <f>IF(VLOOKUP($A148,$V$3:$Z$1023,5,FALSE)&gt;=13,VLOOKUP($A148,$V$3:$CE$1023,CE$1,FALSE),IF(L150=")",VLOOKUP(A148,$V$3:$AA$1023,6,FALSE),""))</f>
      </c>
      <c r="N150" s="14">
        <f>IF(VLOOKUP($A148,$V$3:$BR$1023,5,FALSE)=13,")",IF(VLOOKUP($A148,$V$3:$BR$1023,5,FALSE)&gt;=14,"/",""))</f>
      </c>
      <c r="O150" s="14"/>
      <c r="P150" s="14"/>
      <c r="Q150" s="13">
        <f>IF(P150="","",VLOOKUP(A148,V$3:AA$1023,6,FALSE))</f>
      </c>
      <c r="R150" s="35">
        <v>1</v>
      </c>
      <c r="S150" s="2" t="s">
        <v>342</v>
      </c>
      <c r="T150" s="2"/>
      <c r="U150" s="1">
        <v>2</v>
      </c>
      <c r="V150" s="42">
        <f t="shared" si="76"/>
        <v>269</v>
      </c>
      <c r="W150" s="5" t="s">
        <v>380</v>
      </c>
      <c r="X150" s="7" t="s">
        <v>381</v>
      </c>
      <c r="Y150" s="42">
        <f ca="1" t="shared" si="59"/>
        <v>0.38643720970530815</v>
      </c>
      <c r="Z150" s="42">
        <f t="shared" si="60"/>
        <v>6</v>
      </c>
      <c r="AA150" s="42" t="s">
        <v>104</v>
      </c>
      <c r="AB150" s="42" t="s">
        <v>2053</v>
      </c>
      <c r="AC150" s="39" t="s">
        <v>382</v>
      </c>
      <c r="AD150" s="39" t="s">
        <v>383</v>
      </c>
      <c r="AE150" s="39" t="s">
        <v>209</v>
      </c>
      <c r="AF150" s="39" t="s">
        <v>2054</v>
      </c>
      <c r="AG150" s="39" t="s">
        <v>384</v>
      </c>
      <c r="AP150" s="39">
        <f ca="1" t="shared" si="61"/>
        <v>0.43686394496768655</v>
      </c>
      <c r="AQ150" s="39">
        <f ca="1" t="shared" si="62"/>
        <v>0.6521305276495686</v>
      </c>
      <c r="AR150" s="39">
        <f ca="1" t="shared" si="63"/>
        <v>0.7852390464130337</v>
      </c>
      <c r="AS150" s="39">
        <f ca="1" t="shared" si="64"/>
        <v>0.241240763358616</v>
      </c>
      <c r="AT150" s="39">
        <f ca="1" t="shared" si="74"/>
        <v>0.044001822403564095</v>
      </c>
      <c r="AU150" s="39">
        <f ca="1">IF(AG150=0,"",RAND())</f>
        <v>0.353224825402975</v>
      </c>
      <c r="BD150" s="38">
        <f t="shared" si="66"/>
        <v>3</v>
      </c>
      <c r="BE150" s="38">
        <f t="shared" si="67"/>
        <v>2</v>
      </c>
      <c r="BF150" s="38">
        <f t="shared" si="68"/>
        <v>1</v>
      </c>
      <c r="BG150" s="38">
        <f t="shared" si="69"/>
        <v>5</v>
      </c>
      <c r="BH150" s="38">
        <f t="shared" si="75"/>
        <v>6</v>
      </c>
      <c r="BI150" s="38">
        <f>RANK(AU150,$AP150:$BB150)</f>
        <v>4</v>
      </c>
      <c r="BR150" s="38">
        <v>148</v>
      </c>
      <c r="BS150" s="38" t="str">
        <f>HLOOKUP(BD150,$AB$2:$AN150,$BR150+1)</f>
        <v>gets</v>
      </c>
      <c r="BT150" s="38" t="str">
        <f>HLOOKUP(BE150,$AB$2:$AN150,$BR150+1)</f>
        <v>usually</v>
      </c>
      <c r="BU150" s="38" t="str">
        <f>HLOOKUP(BF150,$AB$2:$AN150,$BR150+1)</f>
        <v>he</v>
      </c>
      <c r="BV150" s="38" t="str">
        <f>HLOOKUP(BG150,$AB$2:$AN150,$BR150+1)</f>
        <v>at</v>
      </c>
      <c r="BW150" s="38" t="str">
        <f>HLOOKUP(BH150,$AB$2:$AN150,$BR150+1)</f>
        <v>seven</v>
      </c>
      <c r="BX150" s="38" t="str">
        <f>HLOOKUP(BI150,$AB$2:$AN150,$BR150+1)</f>
        <v>up</v>
      </c>
      <c r="BZ150" s="38"/>
      <c r="CA150" s="38"/>
      <c r="CB150" s="38"/>
      <c r="CC150" s="38"/>
      <c r="CD150" s="38"/>
      <c r="CE150" s="38"/>
      <c r="CG150" s="36" t="str">
        <f t="shared" si="71"/>
        <v>形容詞・副詞</v>
      </c>
    </row>
    <row r="151" spans="1:85" ht="18.75" customHeight="1">
      <c r="A151" s="14"/>
      <c r="B151" s="14"/>
      <c r="C151" s="14"/>
      <c r="D151" s="14"/>
      <c r="E151" s="14"/>
      <c r="F151" s="14"/>
      <c r="G151" s="14"/>
      <c r="H151" s="14"/>
      <c r="I151" s="14"/>
      <c r="J151" s="14"/>
      <c r="K151" s="14"/>
      <c r="L151" s="14"/>
      <c r="M151" s="14"/>
      <c r="N151" s="14"/>
      <c r="O151" s="14"/>
      <c r="P151" s="14"/>
      <c r="Q151" s="14"/>
      <c r="R151" s="35">
        <v>1</v>
      </c>
      <c r="S151" s="2" t="s">
        <v>342</v>
      </c>
      <c r="T151" s="2"/>
      <c r="U151" s="1">
        <v>2</v>
      </c>
      <c r="V151" s="42">
        <f t="shared" si="76"/>
        <v>252</v>
      </c>
      <c r="W151" s="5" t="s">
        <v>385</v>
      </c>
      <c r="X151" s="7" t="s">
        <v>386</v>
      </c>
      <c r="Y151" s="42">
        <f ca="1" t="shared" si="59"/>
        <v>0.41116351583133093</v>
      </c>
      <c r="Z151" s="42">
        <f t="shared" si="60"/>
        <v>6</v>
      </c>
      <c r="AA151" s="42" t="s">
        <v>1895</v>
      </c>
      <c r="AB151" s="42" t="s">
        <v>2039</v>
      </c>
      <c r="AC151" s="39" t="s">
        <v>1881</v>
      </c>
      <c r="AD151" s="39" t="s">
        <v>387</v>
      </c>
      <c r="AE151" s="39" t="s">
        <v>388</v>
      </c>
      <c r="AF151" s="39" t="s">
        <v>389</v>
      </c>
      <c r="AG151" s="39" t="s">
        <v>390</v>
      </c>
      <c r="AP151" s="39">
        <f ca="1" t="shared" si="61"/>
        <v>0.9120910931246138</v>
      </c>
      <c r="AQ151" s="39">
        <f ca="1" t="shared" si="62"/>
        <v>0.8579525768319645</v>
      </c>
      <c r="AR151" s="39">
        <f ca="1" t="shared" si="63"/>
        <v>0.16358406672300152</v>
      </c>
      <c r="AS151" s="39">
        <f ca="1" t="shared" si="64"/>
        <v>0.2969861281023444</v>
      </c>
      <c r="AT151" s="39">
        <f ca="1" t="shared" si="74"/>
        <v>0.7704462865979276</v>
      </c>
      <c r="AU151" s="39">
        <f ca="1">IF(AG151=0,"",RAND())</f>
        <v>0.7643076782467286</v>
      </c>
      <c r="BD151" s="38">
        <f t="shared" si="66"/>
        <v>1</v>
      </c>
      <c r="BE151" s="38">
        <f t="shared" si="67"/>
        <v>2</v>
      </c>
      <c r="BF151" s="38">
        <f t="shared" si="68"/>
        <v>6</v>
      </c>
      <c r="BG151" s="38">
        <f t="shared" si="69"/>
        <v>5</v>
      </c>
      <c r="BH151" s="38">
        <f t="shared" si="75"/>
        <v>3</v>
      </c>
      <c r="BI151" s="38">
        <f>RANK(AU151,$AP151:$BB151)</f>
        <v>4</v>
      </c>
      <c r="BR151" s="38">
        <v>149</v>
      </c>
      <c r="BS151" s="38" t="str">
        <f>HLOOKUP(BD151,$AB$2:$AN151,$BR151+1)</f>
        <v>she</v>
      </c>
      <c r="BT151" s="38" t="str">
        <f>HLOOKUP(BE151,$AB$2:$AN151,$BR151+1)</f>
        <v>is</v>
      </c>
      <c r="BU151" s="38" t="str">
        <f>HLOOKUP(BF151,$AB$2:$AN151,$BR151+1)</f>
        <v>school</v>
      </c>
      <c r="BV151" s="38" t="str">
        <f>HLOOKUP(BG151,$AB$2:$AN151,$BR151+1)</f>
        <v>for</v>
      </c>
      <c r="BW151" s="38" t="str">
        <f>HLOOKUP(BH151,$AB$2:$AN151,$BR151+1)</f>
        <v>sometimes</v>
      </c>
      <c r="BX151" s="38" t="str">
        <f>HLOOKUP(BI151,$AB$2:$AN151,$BR151+1)</f>
        <v>late</v>
      </c>
      <c r="BZ151" s="38"/>
      <c r="CA151" s="38"/>
      <c r="CB151" s="38"/>
      <c r="CC151" s="38"/>
      <c r="CD151" s="38"/>
      <c r="CE151" s="38"/>
      <c r="CG151" s="36" t="str">
        <f t="shared" si="71"/>
        <v>形容詞・副詞</v>
      </c>
    </row>
    <row r="152" spans="1:85" ht="13.5" customHeight="1">
      <c r="A152" s="8">
        <v>38</v>
      </c>
      <c r="B152" s="9" t="s">
        <v>1111</v>
      </c>
      <c r="C152" s="60" t="str">
        <f>VLOOKUP(A152,V$3:W$1027,2,FALSE)</f>
        <v>私の父は私の3倍の年齢です。</v>
      </c>
      <c r="D152" s="61"/>
      <c r="E152" s="61"/>
      <c r="F152" s="61"/>
      <c r="G152" s="61"/>
      <c r="H152" s="61"/>
      <c r="I152" s="61"/>
      <c r="J152" s="61"/>
      <c r="K152" s="61"/>
      <c r="L152" s="61"/>
      <c r="M152" s="58" t="str">
        <f>VLOOKUP(A152,V$3:BR$1023,49,FALSE)*100+VLOOKUP(A152,V$3:BR$1023,5,FALSE)&amp;" "&amp;VLOOKUP(A152,V$3:CG$1000,64,FALSE)</f>
        <v>16608 比較</v>
      </c>
      <c r="N152" s="59"/>
      <c r="O152" s="59"/>
      <c r="P152" s="59"/>
      <c r="Q152" s="59"/>
      <c r="R152" s="35">
        <v>1</v>
      </c>
      <c r="S152" s="2" t="s">
        <v>342</v>
      </c>
      <c r="T152" s="2"/>
      <c r="U152" s="1">
        <v>2</v>
      </c>
      <c r="V152" s="42">
        <f t="shared" si="76"/>
        <v>326</v>
      </c>
      <c r="W152" s="5" t="s">
        <v>391</v>
      </c>
      <c r="X152" s="7" t="s">
        <v>392</v>
      </c>
      <c r="Y152" s="42">
        <f ca="1" t="shared" si="59"/>
        <v>0.24821597950104346</v>
      </c>
      <c r="Z152" s="42">
        <f t="shared" si="60"/>
        <v>6</v>
      </c>
      <c r="AA152" s="42" t="s">
        <v>1756</v>
      </c>
      <c r="AB152" s="42" t="s">
        <v>1834</v>
      </c>
      <c r="AC152" s="39" t="s">
        <v>263</v>
      </c>
      <c r="AD152" s="39" t="s">
        <v>157</v>
      </c>
      <c r="AE152" s="39" t="s">
        <v>1835</v>
      </c>
      <c r="AF152" s="39" t="s">
        <v>2029</v>
      </c>
      <c r="AG152" s="39" t="s">
        <v>2099</v>
      </c>
      <c r="AP152" s="39">
        <f ca="1" t="shared" si="61"/>
        <v>0.05722021087413903</v>
      </c>
      <c r="AQ152" s="39">
        <f ca="1" t="shared" si="62"/>
        <v>0.17101799491943825</v>
      </c>
      <c r="AR152" s="39">
        <f ca="1" t="shared" si="63"/>
        <v>0.7790551038030951</v>
      </c>
      <c r="AS152" s="39">
        <f ca="1" t="shared" si="64"/>
        <v>0.0521174924356862</v>
      </c>
      <c r="AT152" s="39">
        <f ca="1" t="shared" si="74"/>
        <v>0.3115014501965985</v>
      </c>
      <c r="AU152" s="39">
        <f ca="1">IF(AG152=0,"",RAND())</f>
        <v>0.4670693807936013</v>
      </c>
      <c r="BD152" s="38">
        <f t="shared" si="66"/>
        <v>5</v>
      </c>
      <c r="BE152" s="38">
        <f t="shared" si="67"/>
        <v>4</v>
      </c>
      <c r="BF152" s="38">
        <f t="shared" si="68"/>
        <v>1</v>
      </c>
      <c r="BG152" s="38">
        <f t="shared" si="69"/>
        <v>6</v>
      </c>
      <c r="BH152" s="38">
        <f t="shared" si="75"/>
        <v>3</v>
      </c>
      <c r="BI152" s="38">
        <f>RANK(AU152,$AP152:$BB152)</f>
        <v>2</v>
      </c>
      <c r="BR152" s="38">
        <v>150</v>
      </c>
      <c r="BS152" s="38" t="str">
        <f>HLOOKUP(BD152,$AB$2:$AN152,$BR152+1)</f>
        <v>,</v>
      </c>
      <c r="BT152" s="38" t="str">
        <f>HLOOKUP(BE152,$AB$2:$AN152,$BR152+1)</f>
        <v>English</v>
      </c>
      <c r="BU152" s="38" t="str">
        <f>HLOOKUP(BF152,$AB$2:$AN152,$BR152+1)</f>
        <v>I</v>
      </c>
      <c r="BV152" s="38" t="str">
        <f>HLOOKUP(BG152,$AB$2:$AN152,$BR152+1)</f>
        <v>either</v>
      </c>
      <c r="BW152" s="38" t="str">
        <f>HLOOKUP(BH152,$AB$2:$AN152,$BR152+1)</f>
        <v>speak</v>
      </c>
      <c r="BX152" s="38" t="str">
        <f>HLOOKUP(BI152,$AB$2:$AN152,$BR152+1)</f>
        <v>can't</v>
      </c>
      <c r="BZ152" s="38"/>
      <c r="CA152" s="38"/>
      <c r="CB152" s="38"/>
      <c r="CC152" s="38"/>
      <c r="CD152" s="38"/>
      <c r="CE152" s="38"/>
      <c r="CG152" s="36" t="str">
        <f t="shared" si="71"/>
        <v>形容詞・副詞</v>
      </c>
    </row>
    <row r="153" spans="1:85" ht="18.75" customHeight="1">
      <c r="A153" s="14"/>
      <c r="B153" s="14" t="s">
        <v>1112</v>
      </c>
      <c r="C153" s="14" t="str">
        <f>VLOOKUP($A152,$V$3:$CE$1023,BS$1,FALSE)</f>
        <v>father</v>
      </c>
      <c r="D153" s="14" t="s">
        <v>1110</v>
      </c>
      <c r="E153" s="14" t="str">
        <f>VLOOKUP($A152,$V$3:$CE$1023,BT$1,FALSE)</f>
        <v>times</v>
      </c>
      <c r="F153" s="14" t="s">
        <v>1110</v>
      </c>
      <c r="G153" s="14" t="str">
        <f>VLOOKUP($A152,$V$3:$CE$1023,BU$1,FALSE)</f>
        <v>as old</v>
      </c>
      <c r="H153" s="14" t="s">
        <v>1110</v>
      </c>
      <c r="I153" s="14" t="str">
        <f>VLOOKUP($A152,$V$3:$CE$1023,BV$1,FALSE)</f>
        <v>is</v>
      </c>
      <c r="J153" s="14" t="str">
        <f>IF(VLOOKUP($A152,$V$3:$BR$1023,5,FALSE)=4,")","/")</f>
        <v>/</v>
      </c>
      <c r="K153" s="14" t="str">
        <f>IF(J153=")",VLOOKUP(A152,$V$3:$AA$1023,6,FALSE),VLOOKUP($A152,$V$3:$CE$1023,BW$1,FALSE))</f>
        <v>three</v>
      </c>
      <c r="L153" s="14" t="str">
        <f>IF(VLOOKUP($A152,$V$3:$BR$1023,5,FALSE)=5,")",IF(VLOOKUP($A152,$V$3:$BR$1023,5,FALSE)&gt;=6,"/",""))</f>
        <v>/</v>
      </c>
      <c r="M153" s="14" t="str">
        <f>IF(L153=")",VLOOKUP($A152,V$3:AA$1023,6,FALSE),IF(L153="","",VLOOKUP($A152,$V$3:$CE$1023,BX$1,FALSE)))</f>
        <v>my</v>
      </c>
      <c r="N153" s="14" t="str">
        <f>IF(VLOOKUP($A152,$V$3:$BR$1023,5,FALSE)=6,")",IF(VLOOKUP($A152,$V$3:$BR$1023,5,FALSE)&gt;=7,"/",""))</f>
        <v>/</v>
      </c>
      <c r="O153" s="14" t="str">
        <f>IF(N153=")",VLOOKUP($A152,V$3:AA$1023,6,FALSE),IF(N153="","",VLOOKUP($A152,$V$3:$CE$1023,BY$1,FALSE)))</f>
        <v>as</v>
      </c>
      <c r="P153" s="14" t="str">
        <f>IF(VLOOKUP(A152,V$3:Z$1023,5,FALSE)=7,")",IF(VLOOKUP(A152,V$3:Z$1023,5,FALSE)&gt;7,"/",""))</f>
        <v>/</v>
      </c>
      <c r="Q153" s="13">
        <f>IF(P153=")",VLOOKUP(A152,V$3:AA$1023,6,FALSE),"")</f>
      </c>
      <c r="R153" s="35">
        <v>1</v>
      </c>
      <c r="S153" s="2" t="s">
        <v>342</v>
      </c>
      <c r="T153" s="2"/>
      <c r="U153" s="1">
        <v>2</v>
      </c>
      <c r="V153" s="42">
        <f t="shared" si="76"/>
        <v>37</v>
      </c>
      <c r="W153" s="5" t="s">
        <v>394</v>
      </c>
      <c r="X153" s="7" t="s">
        <v>395</v>
      </c>
      <c r="Y153" s="42">
        <f ca="1" t="shared" si="59"/>
        <v>0.9404616797478205</v>
      </c>
      <c r="Z153" s="42">
        <f t="shared" si="60"/>
        <v>7</v>
      </c>
      <c r="AA153" s="42" t="s">
        <v>1836</v>
      </c>
      <c r="AB153" s="42" t="s">
        <v>2018</v>
      </c>
      <c r="AC153" s="39" t="s">
        <v>1883</v>
      </c>
      <c r="AD153" s="39" t="s">
        <v>1881</v>
      </c>
      <c r="AE153" s="39" t="s">
        <v>2028</v>
      </c>
      <c r="AF153" s="39" t="s">
        <v>396</v>
      </c>
      <c r="AG153" s="39" t="s">
        <v>389</v>
      </c>
      <c r="AH153" s="39" t="s">
        <v>147</v>
      </c>
      <c r="AP153" s="39">
        <f ca="1" t="shared" si="61"/>
        <v>0.024333033445578467</v>
      </c>
      <c r="AQ153" s="39">
        <f ca="1" t="shared" si="62"/>
        <v>0.18604846902612365</v>
      </c>
      <c r="AR153" s="39">
        <f ca="1" t="shared" si="63"/>
        <v>0.39334130556039515</v>
      </c>
      <c r="AS153" s="39">
        <f ca="1" t="shared" si="64"/>
        <v>0.4077805728574937</v>
      </c>
      <c r="AT153" s="39">
        <f ca="1" t="shared" si="74"/>
        <v>0.21628890864075978</v>
      </c>
      <c r="AU153" s="39">
        <f ca="1">IF(AG153=0,"",RAND())</f>
        <v>0.38469876090180444</v>
      </c>
      <c r="AV153" s="39">
        <f ca="1">IF(AH153=0,"",RAND())</f>
        <v>0.3378578166213797</v>
      </c>
      <c r="BD153" s="38">
        <f t="shared" si="66"/>
        <v>7</v>
      </c>
      <c r="BE153" s="38">
        <f t="shared" si="67"/>
        <v>6</v>
      </c>
      <c r="BF153" s="38">
        <f t="shared" si="68"/>
        <v>2</v>
      </c>
      <c r="BG153" s="38">
        <f t="shared" si="69"/>
        <v>1</v>
      </c>
      <c r="BH153" s="38">
        <f t="shared" si="75"/>
        <v>5</v>
      </c>
      <c r="BI153" s="38">
        <f>RANK(AU153,$AP153:$BB153)</f>
        <v>3</v>
      </c>
      <c r="BJ153" s="38">
        <f>RANK(AV153,$AP153:$BB153)</f>
        <v>4</v>
      </c>
      <c r="BR153" s="38">
        <v>151</v>
      </c>
      <c r="BS153" s="38" t="str">
        <f>HLOOKUP(BD153,$AB$2:$AN153,$BR153+1)</f>
        <v>me</v>
      </c>
      <c r="BT153" s="38" t="str">
        <f>HLOOKUP(BE153,$AB$2:$AN153,$BR153+1)</f>
        <v>for</v>
      </c>
      <c r="BU153" s="38" t="str">
        <f>HLOOKUP(BF153,$AB$2:$AN153,$BR153+1)</f>
        <v>book</v>
      </c>
      <c r="BV153" s="38" t="str">
        <f>HLOOKUP(BG153,$AB$2:$AN153,$BR153+1)</f>
        <v>this</v>
      </c>
      <c r="BW153" s="38" t="str">
        <f>HLOOKUP(BH153,$AB$2:$AN153,$BR153+1)</f>
        <v>difficult</v>
      </c>
      <c r="BX153" s="38" t="str">
        <f>HLOOKUP(BI153,$AB$2:$AN153,$BR153+1)</f>
        <v>is</v>
      </c>
      <c r="BY153" s="38" t="str">
        <f>HLOOKUP(BJ153,$AB$2:$AN153,$BR153+1)</f>
        <v>too</v>
      </c>
      <c r="BZ153" s="38"/>
      <c r="CA153" s="38"/>
      <c r="CB153" s="38"/>
      <c r="CC153" s="38"/>
      <c r="CD153" s="38"/>
      <c r="CE153" s="38"/>
      <c r="CG153" s="36" t="str">
        <f t="shared" si="71"/>
        <v>形容詞・副詞</v>
      </c>
    </row>
    <row r="154" spans="1:85" ht="18.75" customHeight="1">
      <c r="A154" s="14"/>
      <c r="B154" s="14"/>
      <c r="C154" s="14" t="str">
        <f>IF(VLOOKUP($A152,$V$3:$Z$1023,5,FALSE)&gt;=8,VLOOKUP($A152,$V$3:$CE$1023,BZ$1,FALSE),"")</f>
        <v>I</v>
      </c>
      <c r="D154" s="14" t="str">
        <f>IF(VLOOKUP($A152,$V$3:$BR$1023,5,FALSE)=8,")",IF(VLOOKUP($A152,$V$3:$BR$1023,5,FALSE)&gt;=9,"/",""))</f>
        <v>)</v>
      </c>
      <c r="E154" s="14" t="str">
        <f>IF(VLOOKUP($A152,$V$3:$Z$1023,5,FALSE)&gt;=9,VLOOKUP($A152,$V$3:$CE$1023,CA$1,FALSE),IF(D154=")",VLOOKUP(A152,$V$3:$AA$1023,6,FALSE),""))</f>
        <v>.</v>
      </c>
      <c r="F154" s="14">
        <f>IF(VLOOKUP($A152,$V$3:$BR$1023,5,FALSE)=9,")",IF(VLOOKUP($A152,$V$3:$BR$1023,5,FALSE)&gt;=10,"/",""))</f>
      </c>
      <c r="G154" s="14">
        <f>IF(VLOOKUP($A152,$V$3:$Z$1023,5,FALSE)&gt;=10,VLOOKUP($A152,$V$3:$CE$1023,CB$1,FALSE),IF(F154=")",VLOOKUP(A152,$V$3:$AA$1023,6,FALSE),""))</f>
      </c>
      <c r="H154" s="14">
        <f>IF(VLOOKUP($A152,$V$3:$BR$1023,5,FALSE)=10,")",IF(VLOOKUP($A152,$V$3:$BR$1023,5,FALSE)&gt;=11,"/",""))</f>
      </c>
      <c r="I154" s="14">
        <f>IF(VLOOKUP($A152,$V$3:$Z$1023,5,FALSE)&gt;=11,VLOOKUP($A152,$V$3:$CE$1023,CC$1,FALSE),IF(H154=")",VLOOKUP(A152,$V$3:$AA$1023,6,FALSE),""))</f>
      </c>
      <c r="J154" s="14">
        <f>IF(VLOOKUP($A152,$V$3:$BR$1023,5,FALSE)=11,")",IF(VLOOKUP($A152,$V$3:$BR$1023,5,FALSE)&gt;=12,"/",""))</f>
      </c>
      <c r="K154" s="14">
        <f>IF(VLOOKUP($A152,$V$3:$Z$1023,5,FALSE)&gt;=12,VLOOKUP($A152,$V$3:$CE$1023,CD$1,FALSE),IF(J154=")",VLOOKUP(A152,$V$3:$AA$1023,6,FALSE),""))</f>
      </c>
      <c r="L154" s="14">
        <f>IF(VLOOKUP($A152,$V$3:$BR$1023,5,FALSE)=12,")",IF(VLOOKUP($A152,$V$3:$BR$1023,5,FALSE)&gt;=13,"/",""))</f>
      </c>
      <c r="M154" s="14">
        <f>IF(VLOOKUP($A152,$V$3:$Z$1023,5,FALSE)&gt;=13,VLOOKUP($A152,$V$3:$CE$1023,CE$1,FALSE),IF(L154=")",VLOOKUP(A152,$V$3:$AA$1023,6,FALSE),""))</f>
      </c>
      <c r="N154" s="14">
        <f>IF(VLOOKUP($A152,$V$3:$BR$1023,5,FALSE)=13,")",IF(VLOOKUP($A152,$V$3:$BR$1023,5,FALSE)&gt;=14,"/",""))</f>
      </c>
      <c r="O154" s="14"/>
      <c r="P154" s="14"/>
      <c r="Q154" s="13">
        <f>IF(P154="","",VLOOKUP(A152,V$3:AA$1023,6,FALSE))</f>
      </c>
      <c r="R154" s="35">
        <v>1</v>
      </c>
      <c r="S154" s="2" t="s">
        <v>342</v>
      </c>
      <c r="T154" s="2"/>
      <c r="U154" s="1">
        <v>2</v>
      </c>
      <c r="V154" s="42">
        <f t="shared" si="76"/>
        <v>223</v>
      </c>
      <c r="W154" s="5" t="s">
        <v>397</v>
      </c>
      <c r="X154" s="7" t="s">
        <v>398</v>
      </c>
      <c r="Y154" s="42">
        <f ca="1" t="shared" si="59"/>
        <v>0.485483803344807</v>
      </c>
      <c r="Z154" s="42">
        <f t="shared" si="60"/>
        <v>5</v>
      </c>
      <c r="AA154" s="42" t="s">
        <v>1879</v>
      </c>
      <c r="AB154" s="42" t="s">
        <v>2018</v>
      </c>
      <c r="AC154" s="39" t="s">
        <v>2088</v>
      </c>
      <c r="AD154" s="39" t="s">
        <v>1881</v>
      </c>
      <c r="AE154" s="39" t="s">
        <v>399</v>
      </c>
      <c r="AF154" s="39" t="s">
        <v>400</v>
      </c>
      <c r="AP154" s="39">
        <f ca="1" t="shared" si="61"/>
        <v>0.8422767082839577</v>
      </c>
      <c r="AQ154" s="39">
        <f ca="1" t="shared" si="62"/>
        <v>0.21087905674887875</v>
      </c>
      <c r="AR154" s="39">
        <f ca="1" t="shared" si="63"/>
        <v>0.25454333073816415</v>
      </c>
      <c r="AS154" s="39">
        <f ca="1" t="shared" si="64"/>
        <v>0.5755657213835947</v>
      </c>
      <c r="AT154" s="39">
        <f ca="1" t="shared" si="74"/>
        <v>0.0813781795101467</v>
      </c>
      <c r="BC154" s="38">
        <f ca="1">IF(AO154=0,"",RAND())</f>
      </c>
      <c r="BD154" s="38">
        <f t="shared" si="66"/>
        <v>1</v>
      </c>
      <c r="BE154" s="38">
        <f t="shared" si="67"/>
        <v>4</v>
      </c>
      <c r="BF154" s="38">
        <f t="shared" si="68"/>
        <v>3</v>
      </c>
      <c r="BG154" s="38">
        <f t="shared" si="69"/>
        <v>2</v>
      </c>
      <c r="BH154" s="38">
        <f t="shared" si="75"/>
        <v>5</v>
      </c>
      <c r="BR154" s="38">
        <v>152</v>
      </c>
      <c r="BS154" s="38" t="str">
        <f>HLOOKUP(BD154,$AB$2:$AN154,$BR154+1)</f>
        <v>this</v>
      </c>
      <c r="BT154" s="38" t="str">
        <f>HLOOKUP(BE154,$AB$2:$AN154,$BR154+1)</f>
        <v>large</v>
      </c>
      <c r="BU154" s="38" t="str">
        <f>HLOOKUP(BF154,$AB$2:$AN154,$BR154+1)</f>
        <v>is</v>
      </c>
      <c r="BV154" s="38" t="str">
        <f>HLOOKUP(BG154,$AB$2:$AN154,$BR154+1)</f>
        <v>room</v>
      </c>
      <c r="BW154" s="38" t="str">
        <f>HLOOKUP(BH154,$AB$2:$AN154,$BR154+1)</f>
        <v>enough</v>
      </c>
      <c r="BZ154" s="38"/>
      <c r="CA154" s="38"/>
      <c r="CB154" s="38"/>
      <c r="CC154" s="38"/>
      <c r="CD154" s="38"/>
      <c r="CE154" s="38"/>
      <c r="CG154" s="36" t="str">
        <f t="shared" si="71"/>
        <v>形容詞・副詞</v>
      </c>
    </row>
    <row r="155" spans="1:85" ht="18.75" customHeight="1">
      <c r="A155" s="14"/>
      <c r="B155" s="14"/>
      <c r="C155" s="14"/>
      <c r="D155" s="14"/>
      <c r="E155" s="14"/>
      <c r="F155" s="14"/>
      <c r="G155" s="14"/>
      <c r="H155" s="14"/>
      <c r="I155" s="14"/>
      <c r="J155" s="14"/>
      <c r="K155" s="14"/>
      <c r="L155" s="14"/>
      <c r="M155" s="14"/>
      <c r="N155" s="14"/>
      <c r="O155" s="14"/>
      <c r="P155" s="14"/>
      <c r="Q155" s="14"/>
      <c r="R155" s="35">
        <v>1</v>
      </c>
      <c r="S155" s="2" t="s">
        <v>342</v>
      </c>
      <c r="T155" s="2"/>
      <c r="U155" s="1">
        <v>3</v>
      </c>
      <c r="V155" s="42">
        <f t="shared" si="76"/>
        <v>368</v>
      </c>
      <c r="W155" s="2" t="s">
        <v>401</v>
      </c>
      <c r="X155" s="1" t="s">
        <v>1837</v>
      </c>
      <c r="Y155" s="42">
        <f ca="1" t="shared" si="59"/>
        <v>0.1477596493496236</v>
      </c>
      <c r="Z155" s="42">
        <f t="shared" si="60"/>
        <v>5</v>
      </c>
      <c r="AA155" s="42" t="s">
        <v>1838</v>
      </c>
      <c r="AB155" s="42" t="s">
        <v>2018</v>
      </c>
      <c r="AC155" s="39" t="s">
        <v>1881</v>
      </c>
      <c r="AD155" s="39" t="s">
        <v>1882</v>
      </c>
      <c r="AE155" s="39" t="s">
        <v>402</v>
      </c>
      <c r="AF155" s="39" t="s">
        <v>330</v>
      </c>
      <c r="AP155" s="39">
        <f ca="1" t="shared" si="61"/>
        <v>0.4330747469358782</v>
      </c>
      <c r="AQ155" s="39">
        <f ca="1" t="shared" si="62"/>
        <v>0.43841665725998524</v>
      </c>
      <c r="AR155" s="39">
        <f ca="1" t="shared" si="63"/>
        <v>0.9013179503150708</v>
      </c>
      <c r="AS155" s="39">
        <f ca="1" t="shared" si="64"/>
        <v>0.16497523141705894</v>
      </c>
      <c r="AT155" s="39">
        <f ca="1" t="shared" si="74"/>
        <v>0.054917044310146323</v>
      </c>
      <c r="BC155" s="38">
        <f ca="1">IF(AO155=0,"",RAND())</f>
      </c>
      <c r="BD155" s="38">
        <f t="shared" si="66"/>
        <v>3</v>
      </c>
      <c r="BE155" s="38">
        <f t="shared" si="67"/>
        <v>2</v>
      </c>
      <c r="BF155" s="38">
        <f t="shared" si="68"/>
        <v>1</v>
      </c>
      <c r="BG155" s="38">
        <f t="shared" si="69"/>
        <v>4</v>
      </c>
      <c r="BH155" s="38">
        <f t="shared" si="75"/>
        <v>5</v>
      </c>
      <c r="BR155" s="38">
        <v>153</v>
      </c>
      <c r="BS155" s="38" t="str">
        <f>HLOOKUP(BD155,$AB$2:$AN155,$BR155+1)</f>
        <v>a</v>
      </c>
      <c r="BT155" s="38" t="str">
        <f>HLOOKUP(BE155,$AB$2:$AN155,$BR155+1)</f>
        <v>is</v>
      </c>
      <c r="BU155" s="38" t="str">
        <f>HLOOKUP(BF155,$AB$2:$AN155,$BR155+1)</f>
        <v>this</v>
      </c>
      <c r="BV155" s="38" t="str">
        <f>HLOOKUP(BG155,$AB$2:$AN155,$BR155+1)</f>
        <v>beautiful</v>
      </c>
      <c r="BW155" s="38" t="str">
        <f>HLOOKUP(BH155,$AB$2:$AN155,$BR155+1)</f>
        <v>flower</v>
      </c>
      <c r="BZ155" s="38"/>
      <c r="CA155" s="38"/>
      <c r="CB155" s="38"/>
      <c r="CC155" s="38"/>
      <c r="CD155" s="38"/>
      <c r="CE155" s="38"/>
      <c r="CG155" s="36" t="str">
        <f t="shared" si="71"/>
        <v>形容詞・副詞</v>
      </c>
    </row>
    <row r="156" spans="1:85" ht="13.5" customHeight="1">
      <c r="A156" s="8">
        <v>39</v>
      </c>
      <c r="B156" s="9" t="s">
        <v>1111</v>
      </c>
      <c r="C156" s="60" t="str">
        <f>VLOOKUP(A156,V$3:W$1027,2,FALSE)</f>
        <v>2時までここにいましょう。</v>
      </c>
      <c r="D156" s="61"/>
      <c r="E156" s="61"/>
      <c r="F156" s="61"/>
      <c r="G156" s="61"/>
      <c r="H156" s="61"/>
      <c r="I156" s="61"/>
      <c r="J156" s="61"/>
      <c r="K156" s="61"/>
      <c r="L156" s="61"/>
      <c r="M156" s="58" t="str">
        <f>VLOOKUP(A156,V$3:BR$1023,49,FALSE)*100+VLOOKUP(A156,V$3:BR$1023,5,FALSE)&amp;" "&amp;VLOOKUP(A156,V$3:CG$1000,64,FALSE)</f>
        <v>39805 前置詞</v>
      </c>
      <c r="N156" s="59"/>
      <c r="O156" s="59"/>
      <c r="P156" s="59"/>
      <c r="Q156" s="59"/>
      <c r="R156" s="35">
        <v>1</v>
      </c>
      <c r="S156" s="2" t="s">
        <v>342</v>
      </c>
      <c r="T156" s="2"/>
      <c r="U156" s="1">
        <v>3</v>
      </c>
      <c r="V156" s="42">
        <f t="shared" si="76"/>
        <v>278</v>
      </c>
      <c r="W156" s="2" t="s">
        <v>403</v>
      </c>
      <c r="X156" s="1" t="s">
        <v>404</v>
      </c>
      <c r="Y156" s="42">
        <f ca="1" t="shared" si="59"/>
        <v>0.35884326265338307</v>
      </c>
      <c r="Z156" s="42">
        <f t="shared" si="60"/>
        <v>7</v>
      </c>
      <c r="AA156" s="42" t="s">
        <v>1838</v>
      </c>
      <c r="AB156" s="42" t="s">
        <v>1839</v>
      </c>
      <c r="AC156" s="39" t="s">
        <v>269</v>
      </c>
      <c r="AD156" s="39" t="s">
        <v>318</v>
      </c>
      <c r="AE156" s="39" t="s">
        <v>573</v>
      </c>
      <c r="AF156" s="39" t="s">
        <v>1907</v>
      </c>
      <c r="AG156" s="39" t="s">
        <v>1885</v>
      </c>
      <c r="AH156" s="39" t="s">
        <v>574</v>
      </c>
      <c r="AP156" s="39">
        <f ca="1" t="shared" si="61"/>
        <v>0.40194731318119636</v>
      </c>
      <c r="AQ156" s="39">
        <f ca="1" t="shared" si="62"/>
        <v>0.7358897525294907</v>
      </c>
      <c r="AR156" s="39">
        <f ca="1" t="shared" si="63"/>
        <v>0.38458659212852897</v>
      </c>
      <c r="AS156" s="39">
        <f ca="1" t="shared" si="64"/>
        <v>0.7405753609930945</v>
      </c>
      <c r="AT156" s="39">
        <f ca="1" t="shared" si="74"/>
        <v>0.23624829428301575</v>
      </c>
      <c r="AU156" s="39">
        <f ca="1">IF(AG156=0,"",RAND())</f>
        <v>0.40582515349765425</v>
      </c>
      <c r="AV156" s="39">
        <f ca="1">IF(AH156=0,"",RAND())</f>
        <v>0.8201595004623419</v>
      </c>
      <c r="BD156" s="38">
        <f t="shared" si="66"/>
        <v>5</v>
      </c>
      <c r="BE156" s="38">
        <f t="shared" si="67"/>
        <v>3</v>
      </c>
      <c r="BF156" s="38">
        <f t="shared" si="68"/>
        <v>6</v>
      </c>
      <c r="BG156" s="38">
        <f t="shared" si="69"/>
        <v>2</v>
      </c>
      <c r="BH156" s="38">
        <f t="shared" si="75"/>
        <v>7</v>
      </c>
      <c r="BI156" s="38">
        <f>RANK(AU156,$AP156:$BB156)</f>
        <v>4</v>
      </c>
      <c r="BJ156" s="38">
        <f>RANK(AV156,$AP156:$BB156)</f>
        <v>1</v>
      </c>
      <c r="BR156" s="38">
        <v>154</v>
      </c>
      <c r="BS156" s="38" t="str">
        <f>HLOOKUP(BD156,$AB$2:$AN156,$BR156+1)</f>
        <v>in</v>
      </c>
      <c r="BT156" s="38" t="str">
        <f>HLOOKUP(BE156,$AB$2:$AN156,$BR156+1)</f>
        <v>something</v>
      </c>
      <c r="BU156" s="38" t="str">
        <f>HLOOKUP(BF156,$AB$2:$AN156,$BR156+1)</f>
        <v>the</v>
      </c>
      <c r="BV156" s="38" t="str">
        <f>HLOOKUP(BG156,$AB$2:$AN156,$BR156+1)</f>
        <v>saw</v>
      </c>
      <c r="BW156" s="38" t="str">
        <f>HLOOKUP(BH156,$AB$2:$AN156,$BR156+1)</f>
        <v>sky</v>
      </c>
      <c r="BX156" s="38" t="str">
        <f>HLOOKUP(BI156,$AB$2:$AN156,$BR156+1)</f>
        <v>white</v>
      </c>
      <c r="BY156" s="38" t="str">
        <f>HLOOKUP(BJ156,$AB$2:$AN156,$BR156+1)</f>
        <v>I</v>
      </c>
      <c r="BZ156" s="38"/>
      <c r="CA156" s="38"/>
      <c r="CB156" s="38"/>
      <c r="CC156" s="38"/>
      <c r="CD156" s="38"/>
      <c r="CE156" s="38"/>
      <c r="CG156" s="36" t="str">
        <f t="shared" si="71"/>
        <v>形容詞・副詞</v>
      </c>
    </row>
    <row r="157" spans="1:85" ht="18.75" customHeight="1">
      <c r="A157" s="14"/>
      <c r="B157" s="14" t="s">
        <v>1112</v>
      </c>
      <c r="C157" s="14" t="str">
        <f>VLOOKUP($A156,$V$3:$CE$1023,BS$1,FALSE)</f>
        <v>two</v>
      </c>
      <c r="D157" s="14" t="s">
        <v>1110</v>
      </c>
      <c r="E157" s="14" t="str">
        <f>VLOOKUP($A156,$V$3:$CE$1023,BT$1,FALSE)</f>
        <v>stay</v>
      </c>
      <c r="F157" s="14" t="s">
        <v>1110</v>
      </c>
      <c r="G157" s="14" t="str">
        <f>VLOOKUP($A156,$V$3:$CE$1023,BU$1,FALSE)</f>
        <v>till</v>
      </c>
      <c r="H157" s="14" t="s">
        <v>1110</v>
      </c>
      <c r="I157" s="14" t="str">
        <f>VLOOKUP($A156,$V$3:$CE$1023,BV$1,FALSE)</f>
        <v>let's</v>
      </c>
      <c r="J157" s="14" t="str">
        <f>IF(VLOOKUP($A156,$V$3:$BR$1023,5,FALSE)=4,")","/")</f>
        <v>/</v>
      </c>
      <c r="K157" s="14" t="str">
        <f>IF(J157=")",VLOOKUP(A156,$V$3:$AA$1023,6,FALSE),VLOOKUP($A156,$V$3:$CE$1023,BW$1,FALSE))</f>
        <v>here</v>
      </c>
      <c r="L157" s="14" t="str">
        <f>IF(VLOOKUP($A156,$V$3:$BR$1023,5,FALSE)=5,")",IF(VLOOKUP($A156,$V$3:$BR$1023,5,FALSE)&gt;=6,"/",""))</f>
        <v>)</v>
      </c>
      <c r="M157" s="14" t="str">
        <f>IF(L157=")",VLOOKUP($A156,V$3:AA$1023,6,FALSE),IF(L157="","",VLOOKUP($A156,$V$3:$CE$1023,BX$1,FALSE)))</f>
        <v>.</v>
      </c>
      <c r="N157" s="14">
        <f>IF(VLOOKUP($A156,$V$3:$BR$1023,5,FALSE)=6,")",IF(VLOOKUP($A156,$V$3:$BR$1023,5,FALSE)&gt;=7,"/",""))</f>
      </c>
      <c r="O157" s="14">
        <f>IF(N157=")",VLOOKUP($A156,V$3:AA$1023,6,FALSE),IF(N157="","",VLOOKUP($A156,$V$3:$CE$1023,BY$1,FALSE)))</f>
      </c>
      <c r="P157" s="14">
        <f>IF(VLOOKUP(A156,V$3:Z$1023,5,FALSE)=7,")",IF(VLOOKUP(A156,V$3:Z$1023,5,FALSE)&gt;7,"/",""))</f>
      </c>
      <c r="Q157" s="13">
        <f>IF(P157=")",VLOOKUP(A156,V$3:AA$1023,6,FALSE),"")</f>
      </c>
      <c r="R157" s="35">
        <v>1</v>
      </c>
      <c r="S157" s="2" t="s">
        <v>342</v>
      </c>
      <c r="T157" s="2"/>
      <c r="U157" s="1">
        <v>3</v>
      </c>
      <c r="V157" s="42">
        <f t="shared" si="76"/>
        <v>253</v>
      </c>
      <c r="W157" s="2" t="s">
        <v>575</v>
      </c>
      <c r="X157" s="1" t="s">
        <v>576</v>
      </c>
      <c r="Y157" s="42">
        <f ca="1" t="shared" si="59"/>
        <v>0.41100951887509174</v>
      </c>
      <c r="Z157" s="42">
        <f t="shared" si="60"/>
        <v>6</v>
      </c>
      <c r="AA157" s="42" t="s">
        <v>1838</v>
      </c>
      <c r="AB157" s="42" t="s">
        <v>2039</v>
      </c>
      <c r="AC157" s="39" t="s">
        <v>207</v>
      </c>
      <c r="AD157" s="39" t="s">
        <v>2016</v>
      </c>
      <c r="AE157" s="39" t="s">
        <v>577</v>
      </c>
      <c r="AF157" s="39" t="s">
        <v>2105</v>
      </c>
      <c r="AG157" s="39" t="s">
        <v>2103</v>
      </c>
      <c r="AP157" s="39">
        <f ca="1" t="shared" si="61"/>
        <v>0.6143417931355746</v>
      </c>
      <c r="AQ157" s="39">
        <f ca="1" t="shared" si="62"/>
        <v>0.6620773844779153</v>
      </c>
      <c r="AR157" s="39">
        <f ca="1" t="shared" si="63"/>
        <v>0.4733199576062539</v>
      </c>
      <c r="AS157" s="39">
        <f ca="1" t="shared" si="64"/>
        <v>0.7283782725581036</v>
      </c>
      <c r="AT157" s="39">
        <f ca="1" t="shared" si="74"/>
        <v>0.6866306510194908</v>
      </c>
      <c r="AU157" s="39">
        <f ca="1">IF(AG157=0,"",RAND())</f>
        <v>0.6109506624194818</v>
      </c>
      <c r="BD157" s="38">
        <f t="shared" si="66"/>
        <v>4</v>
      </c>
      <c r="BE157" s="38">
        <f t="shared" si="67"/>
        <v>3</v>
      </c>
      <c r="BF157" s="38">
        <f t="shared" si="68"/>
        <v>6</v>
      </c>
      <c r="BG157" s="38">
        <f t="shared" si="69"/>
        <v>1</v>
      </c>
      <c r="BH157" s="38">
        <f t="shared" si="75"/>
        <v>2</v>
      </c>
      <c r="BI157" s="38">
        <f>RANK(AU157,$AP157:$BB157)</f>
        <v>5</v>
      </c>
      <c r="BR157" s="38">
        <v>155</v>
      </c>
      <c r="BS157" s="38" t="str">
        <f>HLOOKUP(BD157,$AB$2:$AN157,$BR157+1)</f>
        <v>things</v>
      </c>
      <c r="BT157" s="38" t="str">
        <f>HLOOKUP(BE157,$AB$2:$AN157,$BR157+1)</f>
        <v>many</v>
      </c>
      <c r="BU157" s="38" t="str">
        <f>HLOOKUP(BF157,$AB$2:$AN157,$BR157+1)</f>
        <v>do</v>
      </c>
      <c r="BV157" s="38" t="str">
        <f>HLOOKUP(BG157,$AB$2:$AN157,$BR157+1)</f>
        <v>she</v>
      </c>
      <c r="BW157" s="38" t="str">
        <f>HLOOKUP(BH157,$AB$2:$AN157,$BR157+1)</f>
        <v>has</v>
      </c>
      <c r="BX157" s="38" t="str">
        <f>HLOOKUP(BI157,$AB$2:$AN157,$BR157+1)</f>
        <v>to</v>
      </c>
      <c r="BZ157" s="38"/>
      <c r="CA157" s="38"/>
      <c r="CB157" s="38"/>
      <c r="CC157" s="38"/>
      <c r="CD157" s="38"/>
      <c r="CE157" s="38"/>
      <c r="CG157" s="36" t="str">
        <f t="shared" si="71"/>
        <v>形容詞・副詞</v>
      </c>
    </row>
    <row r="158" spans="1:85" ht="18.75" customHeight="1">
      <c r="A158" s="14"/>
      <c r="B158" s="14"/>
      <c r="C158" s="14">
        <f>IF(VLOOKUP($A156,$V$3:$Z$1023,5,FALSE)&gt;=8,VLOOKUP($A156,$V$3:$CE$1023,BZ$1,FALSE),"")</f>
      </c>
      <c r="D158" s="14">
        <f>IF(VLOOKUP($A156,$V$3:$BR$1023,5,FALSE)=8,")",IF(VLOOKUP($A156,$V$3:$BR$1023,5,FALSE)&gt;=9,"/",""))</f>
      </c>
      <c r="E158" s="14">
        <f>IF(VLOOKUP($A156,$V$3:$Z$1023,5,FALSE)&gt;=9,VLOOKUP($A156,$V$3:$CE$1023,CA$1,FALSE),IF(D158=")",VLOOKUP(A156,$V$3:$AA$1023,6,FALSE),""))</f>
      </c>
      <c r="F158" s="14">
        <f>IF(VLOOKUP($A156,$V$3:$BR$1023,5,FALSE)=9,")",IF(VLOOKUP($A156,$V$3:$BR$1023,5,FALSE)&gt;=10,"/",""))</f>
      </c>
      <c r="G158" s="14">
        <f>IF(VLOOKUP($A156,$V$3:$Z$1023,5,FALSE)&gt;=10,VLOOKUP($A156,$V$3:$CE$1023,CB$1,FALSE),IF(F158=")",VLOOKUP(A156,$V$3:$AA$1023,6,FALSE),""))</f>
      </c>
      <c r="H158" s="14">
        <f>IF(VLOOKUP($A156,$V$3:$BR$1023,5,FALSE)=10,")",IF(VLOOKUP($A156,$V$3:$BR$1023,5,FALSE)&gt;=11,"/",""))</f>
      </c>
      <c r="I158" s="14">
        <f>IF(VLOOKUP($A156,$V$3:$Z$1023,5,FALSE)&gt;=11,VLOOKUP($A156,$V$3:$CE$1023,CC$1,FALSE),IF(H158=")",VLOOKUP(A156,$V$3:$AA$1023,6,FALSE),""))</f>
      </c>
      <c r="J158" s="14">
        <f>IF(VLOOKUP($A156,$V$3:$BR$1023,5,FALSE)=11,")",IF(VLOOKUP($A156,$V$3:$BR$1023,5,FALSE)&gt;=12,"/",""))</f>
      </c>
      <c r="K158" s="14">
        <f>IF(VLOOKUP($A156,$V$3:$Z$1023,5,FALSE)&gt;=12,VLOOKUP($A156,$V$3:$CE$1023,CD$1,FALSE),IF(J158=")",VLOOKUP(A156,$V$3:$AA$1023,6,FALSE),""))</f>
      </c>
      <c r="L158" s="14">
        <f>IF(VLOOKUP($A156,$V$3:$BR$1023,5,FALSE)=12,")",IF(VLOOKUP($A156,$V$3:$BR$1023,5,FALSE)&gt;=13,"/",""))</f>
      </c>
      <c r="M158" s="14">
        <f>IF(VLOOKUP($A156,$V$3:$Z$1023,5,FALSE)&gt;=13,VLOOKUP($A156,$V$3:$CE$1023,CE$1,FALSE),IF(L158=")",VLOOKUP(A156,$V$3:$AA$1023,6,FALSE),""))</f>
      </c>
      <c r="N158" s="14">
        <f>IF(VLOOKUP($A156,$V$3:$BR$1023,5,FALSE)=13,")",IF(VLOOKUP($A156,$V$3:$BR$1023,5,FALSE)&gt;=14,"/",""))</f>
      </c>
      <c r="O158" s="14"/>
      <c r="P158" s="14"/>
      <c r="Q158" s="13">
        <f>IF(P158="","",VLOOKUP(A156,V$3:AA$1023,6,FALSE))</f>
      </c>
      <c r="R158" s="35">
        <v>1</v>
      </c>
      <c r="S158" s="2" t="s">
        <v>342</v>
      </c>
      <c r="T158" s="2"/>
      <c r="U158" s="1">
        <v>3</v>
      </c>
      <c r="V158" s="42">
        <f t="shared" si="76"/>
        <v>122</v>
      </c>
      <c r="W158" s="2" t="s">
        <v>578</v>
      </c>
      <c r="X158" s="1" t="s">
        <v>579</v>
      </c>
      <c r="Y158" s="42">
        <f ca="1" t="shared" si="59"/>
        <v>0.735811872275973</v>
      </c>
      <c r="Z158" s="42">
        <f t="shared" si="60"/>
        <v>6</v>
      </c>
      <c r="AA158" s="42" t="s">
        <v>1838</v>
      </c>
      <c r="AB158" s="42" t="s">
        <v>2039</v>
      </c>
      <c r="AC158" s="39" t="s">
        <v>207</v>
      </c>
      <c r="AD158" s="39" t="s">
        <v>580</v>
      </c>
      <c r="AE158" s="39" t="s">
        <v>130</v>
      </c>
      <c r="AF158" s="39" t="s">
        <v>2105</v>
      </c>
      <c r="AG158" s="39" t="s">
        <v>2103</v>
      </c>
      <c r="AP158" s="39">
        <f ca="1" t="shared" si="61"/>
        <v>0.20872025488381496</v>
      </c>
      <c r="AQ158" s="39">
        <f ca="1" t="shared" si="62"/>
        <v>0.052950213946718394</v>
      </c>
      <c r="AR158" s="39">
        <f ca="1" t="shared" si="63"/>
        <v>0.23537817072134842</v>
      </c>
      <c r="AS158" s="39">
        <f ca="1" t="shared" si="64"/>
        <v>0.982180775201597</v>
      </c>
      <c r="AT158" s="39">
        <f ca="1" t="shared" si="74"/>
        <v>0.8603416543628635</v>
      </c>
      <c r="AU158" s="39">
        <f ca="1">IF(AG158=0,"",RAND())</f>
        <v>0.6267144976821655</v>
      </c>
      <c r="BD158" s="38">
        <f t="shared" si="66"/>
        <v>5</v>
      </c>
      <c r="BE158" s="38">
        <f t="shared" si="67"/>
        <v>6</v>
      </c>
      <c r="BF158" s="38">
        <f t="shared" si="68"/>
        <v>4</v>
      </c>
      <c r="BG158" s="38">
        <f t="shared" si="69"/>
        <v>1</v>
      </c>
      <c r="BH158" s="38">
        <f t="shared" si="75"/>
        <v>2</v>
      </c>
      <c r="BI158" s="38">
        <f>RANK(AU158,$AP158:$BB158)</f>
        <v>3</v>
      </c>
      <c r="BR158" s="38">
        <v>156</v>
      </c>
      <c r="BS158" s="38" t="str">
        <f>HLOOKUP(BD158,$AB$2:$AN158,$BR158+1)</f>
        <v>to</v>
      </c>
      <c r="BT158" s="38" t="str">
        <f>HLOOKUP(BE158,$AB$2:$AN158,$BR158+1)</f>
        <v>do</v>
      </c>
      <c r="BU158" s="38" t="str">
        <f>HLOOKUP(BF158,$AB$2:$AN158,$BR158+1)</f>
        <v>work</v>
      </c>
      <c r="BV158" s="38" t="str">
        <f>HLOOKUP(BG158,$AB$2:$AN158,$BR158+1)</f>
        <v>she</v>
      </c>
      <c r="BW158" s="38" t="str">
        <f>HLOOKUP(BH158,$AB$2:$AN158,$BR158+1)</f>
        <v>has</v>
      </c>
      <c r="BX158" s="38" t="str">
        <f>HLOOKUP(BI158,$AB$2:$AN158,$BR158+1)</f>
        <v>much</v>
      </c>
      <c r="BZ158" s="38"/>
      <c r="CA158" s="38"/>
      <c r="CB158" s="38"/>
      <c r="CC158" s="38"/>
      <c r="CD158" s="38"/>
      <c r="CE158" s="38"/>
      <c r="CG158" s="36" t="str">
        <f t="shared" si="71"/>
        <v>形容詞・副詞</v>
      </c>
    </row>
    <row r="159" spans="1:85" ht="18.75" customHeight="1">
      <c r="A159" s="14"/>
      <c r="B159" s="14"/>
      <c r="C159" s="14"/>
      <c r="D159" s="14"/>
      <c r="E159" s="14"/>
      <c r="F159" s="14"/>
      <c r="G159" s="14"/>
      <c r="H159" s="14"/>
      <c r="I159" s="14"/>
      <c r="J159" s="14"/>
      <c r="K159" s="14"/>
      <c r="L159" s="14"/>
      <c r="M159" s="14"/>
      <c r="N159" s="14"/>
      <c r="O159" s="14"/>
      <c r="P159" s="14"/>
      <c r="Q159" s="14"/>
      <c r="R159" s="35">
        <v>1</v>
      </c>
      <c r="S159" s="2" t="s">
        <v>342</v>
      </c>
      <c r="T159" s="2"/>
      <c r="U159" s="1">
        <v>3</v>
      </c>
      <c r="V159" s="42">
        <f t="shared" si="76"/>
        <v>167</v>
      </c>
      <c r="W159" s="2" t="s">
        <v>412</v>
      </c>
      <c r="X159" s="1" t="s">
        <v>581</v>
      </c>
      <c r="Y159" s="42">
        <f ca="1" t="shared" si="59"/>
        <v>0.6197246223308346</v>
      </c>
      <c r="Z159" s="42">
        <f t="shared" si="60"/>
        <v>6</v>
      </c>
      <c r="AA159" s="42" t="s">
        <v>1838</v>
      </c>
      <c r="AB159" s="42" t="s">
        <v>2039</v>
      </c>
      <c r="AC159" s="39" t="s">
        <v>582</v>
      </c>
      <c r="AD159" s="39" t="s">
        <v>583</v>
      </c>
      <c r="AE159" s="39" t="s">
        <v>209</v>
      </c>
      <c r="AF159" s="39" t="s">
        <v>308</v>
      </c>
      <c r="AG159" s="39" t="s">
        <v>168</v>
      </c>
      <c r="AP159" s="39">
        <f ca="1" t="shared" si="61"/>
        <v>0.12037162120268219</v>
      </c>
      <c r="AQ159" s="39">
        <f ca="1" t="shared" si="62"/>
        <v>0.38101883154177396</v>
      </c>
      <c r="AR159" s="39">
        <f ca="1" t="shared" si="63"/>
        <v>0.19727157176207388</v>
      </c>
      <c r="AS159" s="39">
        <f ca="1" t="shared" si="64"/>
        <v>0.17125639391316594</v>
      </c>
      <c r="AT159" s="39">
        <f ca="1" t="shared" si="74"/>
        <v>0.615433275327604</v>
      </c>
      <c r="AU159" s="39">
        <f ca="1">IF(AG159=0,"",RAND())</f>
        <v>0.38152399239835155</v>
      </c>
      <c r="BD159" s="38">
        <f t="shared" si="66"/>
        <v>6</v>
      </c>
      <c r="BE159" s="38">
        <f t="shared" si="67"/>
        <v>3</v>
      </c>
      <c r="BF159" s="38">
        <f t="shared" si="68"/>
        <v>4</v>
      </c>
      <c r="BG159" s="38">
        <f t="shared" si="69"/>
        <v>5</v>
      </c>
      <c r="BH159" s="38">
        <f t="shared" si="75"/>
        <v>1</v>
      </c>
      <c r="BI159" s="38">
        <f>RANK(AU159,$AP159:$BB159)</f>
        <v>2</v>
      </c>
      <c r="BR159" s="38">
        <v>157</v>
      </c>
      <c r="BS159" s="38" t="str">
        <f>HLOOKUP(BD159,$AB$2:$AN159,$BR159+1)</f>
        <v>night</v>
      </c>
      <c r="BT159" s="38" t="str">
        <f>HLOOKUP(BE159,$AB$2:$AN159,$BR159+1)</f>
        <v>stays</v>
      </c>
      <c r="BU159" s="38" t="str">
        <f>HLOOKUP(BF159,$AB$2:$AN159,$BR159+1)</f>
        <v>up</v>
      </c>
      <c r="BV159" s="38" t="str">
        <f>HLOOKUP(BG159,$AB$2:$AN159,$BR159+1)</f>
        <v>all</v>
      </c>
      <c r="BW159" s="38" t="str">
        <f>HLOOKUP(BH159,$AB$2:$AN159,$BR159+1)</f>
        <v>she</v>
      </c>
      <c r="BX159" s="38" t="str">
        <f>HLOOKUP(BI159,$AB$2:$AN159,$BR159+1)</f>
        <v>often</v>
      </c>
      <c r="BZ159" s="38"/>
      <c r="CA159" s="38"/>
      <c r="CB159" s="38"/>
      <c r="CC159" s="38"/>
      <c r="CD159" s="38"/>
      <c r="CE159" s="38"/>
      <c r="CG159" s="36" t="str">
        <f t="shared" si="71"/>
        <v>形容詞・副詞</v>
      </c>
    </row>
    <row r="160" spans="1:85" ht="13.5" customHeight="1">
      <c r="A160" s="8">
        <v>40</v>
      </c>
      <c r="B160" s="9" t="s">
        <v>1111</v>
      </c>
      <c r="C160" s="60" t="str">
        <f>VLOOKUP(A160,V$3:W$1027,2,FALSE)</f>
        <v>月曜日は週の2番目の日です。 (暁星国際高)</v>
      </c>
      <c r="D160" s="61"/>
      <c r="E160" s="61"/>
      <c r="F160" s="61"/>
      <c r="G160" s="61"/>
      <c r="H160" s="61"/>
      <c r="I160" s="61"/>
      <c r="J160" s="61"/>
      <c r="K160" s="61"/>
      <c r="L160" s="61"/>
      <c r="M160" s="58" t="str">
        <f>VLOOKUP(A160,V$3:BR$1023,49,FALSE)*100+VLOOKUP(A160,V$3:BR$1023,5,FALSE)&amp;" "&amp;VLOOKUP(A160,V$3:CG$1000,64,FALSE)</f>
        <v>12108 名詞・冠詞</v>
      </c>
      <c r="N160" s="59"/>
      <c r="O160" s="59"/>
      <c r="P160" s="59"/>
      <c r="Q160" s="59"/>
      <c r="R160" s="35">
        <v>1</v>
      </c>
      <c r="S160" s="2" t="s">
        <v>342</v>
      </c>
      <c r="T160" s="2"/>
      <c r="U160" s="1">
        <v>3</v>
      </c>
      <c r="V160" s="42">
        <f t="shared" si="76"/>
        <v>204</v>
      </c>
      <c r="W160" s="2" t="s">
        <v>584</v>
      </c>
      <c r="X160" s="1" t="s">
        <v>585</v>
      </c>
      <c r="Y160" s="42">
        <f ca="1" t="shared" si="59"/>
        <v>0.5268429111264563</v>
      </c>
      <c r="Z160" s="42">
        <f t="shared" si="60"/>
        <v>6</v>
      </c>
      <c r="AA160" s="42" t="s">
        <v>1838</v>
      </c>
      <c r="AB160" s="42" t="s">
        <v>2053</v>
      </c>
      <c r="AC160" s="39" t="s">
        <v>1881</v>
      </c>
      <c r="AD160" s="39" t="s">
        <v>582</v>
      </c>
      <c r="AE160" s="39" t="s">
        <v>586</v>
      </c>
      <c r="AF160" s="39" t="s">
        <v>325</v>
      </c>
      <c r="AG160" s="39" t="s">
        <v>390</v>
      </c>
      <c r="AP160" s="39">
        <f ca="1" t="shared" si="61"/>
        <v>0.34181935818377784</v>
      </c>
      <c r="AQ160" s="39">
        <f ca="1" t="shared" si="62"/>
        <v>0.21924372288220462</v>
      </c>
      <c r="AR160" s="39">
        <f ca="1" t="shared" si="63"/>
        <v>0.4039294261315427</v>
      </c>
      <c r="AS160" s="39">
        <f ca="1" t="shared" si="64"/>
        <v>0.49395484088770836</v>
      </c>
      <c r="AT160" s="39">
        <f ca="1" t="shared" si="74"/>
        <v>0.2022210378808713</v>
      </c>
      <c r="AU160" s="39">
        <f ca="1">IF(AG160=0,"",RAND())</f>
        <v>0.22414002803716215</v>
      </c>
      <c r="BD160" s="38">
        <f t="shared" si="66"/>
        <v>3</v>
      </c>
      <c r="BE160" s="38">
        <f t="shared" si="67"/>
        <v>5</v>
      </c>
      <c r="BF160" s="38">
        <f t="shared" si="68"/>
        <v>2</v>
      </c>
      <c r="BG160" s="38">
        <f t="shared" si="69"/>
        <v>1</v>
      </c>
      <c r="BH160" s="38">
        <f t="shared" si="75"/>
        <v>6</v>
      </c>
      <c r="BI160" s="38">
        <f>RANK(AU160,$AP160:$BB160)</f>
        <v>4</v>
      </c>
      <c r="BR160" s="38">
        <v>158</v>
      </c>
      <c r="BS160" s="38" t="str">
        <f>HLOOKUP(BD160,$AB$2:$AN160,$BR160+1)</f>
        <v>often</v>
      </c>
      <c r="BT160" s="38" t="str">
        <f>HLOOKUP(BE160,$AB$2:$AN160,$BR160+1)</f>
        <v>from</v>
      </c>
      <c r="BU160" s="38" t="str">
        <f>HLOOKUP(BF160,$AB$2:$AN160,$BR160+1)</f>
        <v>is</v>
      </c>
      <c r="BV160" s="38" t="str">
        <f>HLOOKUP(BG160,$AB$2:$AN160,$BR160+1)</f>
        <v>he</v>
      </c>
      <c r="BW160" s="38" t="str">
        <f>HLOOKUP(BH160,$AB$2:$AN160,$BR160+1)</f>
        <v>school</v>
      </c>
      <c r="BX160" s="38" t="str">
        <f>HLOOKUP(BI160,$AB$2:$AN160,$BR160+1)</f>
        <v>absent</v>
      </c>
      <c r="BZ160" s="38"/>
      <c r="CA160" s="38"/>
      <c r="CB160" s="38"/>
      <c r="CC160" s="38"/>
      <c r="CD160" s="38"/>
      <c r="CE160" s="38"/>
      <c r="CG160" s="36" t="str">
        <f t="shared" si="71"/>
        <v>形容詞・副詞</v>
      </c>
    </row>
    <row r="161" spans="1:85" ht="18.75" customHeight="1">
      <c r="A161" s="14"/>
      <c r="B161" s="14" t="s">
        <v>1112</v>
      </c>
      <c r="C161" s="14" t="str">
        <f>VLOOKUP($A160,$V$3:$CE$1023,BS$1,FALSE)</f>
        <v>Monday</v>
      </c>
      <c r="D161" s="14" t="s">
        <v>1110</v>
      </c>
      <c r="E161" s="14" t="str">
        <f>VLOOKUP($A160,$V$3:$CE$1023,BT$1,FALSE)</f>
        <v>of</v>
      </c>
      <c r="F161" s="14" t="s">
        <v>1110</v>
      </c>
      <c r="G161" s="14" t="str">
        <f>VLOOKUP($A160,$V$3:$CE$1023,BU$1,FALSE)</f>
        <v>day</v>
      </c>
      <c r="H161" s="14" t="s">
        <v>1110</v>
      </c>
      <c r="I161" s="14" t="str">
        <f>VLOOKUP($A160,$V$3:$CE$1023,BV$1,FALSE)</f>
        <v>the</v>
      </c>
      <c r="J161" s="14" t="str">
        <f>IF(VLOOKUP($A160,$V$3:$BR$1023,5,FALSE)=4,")","/")</f>
        <v>/</v>
      </c>
      <c r="K161" s="14" t="str">
        <f>IF(J161=")",VLOOKUP(A160,$V$3:$AA$1023,6,FALSE),VLOOKUP($A160,$V$3:$CE$1023,BW$1,FALSE))</f>
        <v>is</v>
      </c>
      <c r="L161" s="14" t="str">
        <f>IF(VLOOKUP($A160,$V$3:$BR$1023,5,FALSE)=5,")",IF(VLOOKUP($A160,$V$3:$BR$1023,5,FALSE)&gt;=6,"/",""))</f>
        <v>/</v>
      </c>
      <c r="M161" s="14" t="str">
        <f>IF(L161=")",VLOOKUP($A160,V$3:AA$1023,6,FALSE),IF(L161="","",VLOOKUP($A160,$V$3:$CE$1023,BX$1,FALSE)))</f>
        <v>week</v>
      </c>
      <c r="N161" s="14" t="str">
        <f>IF(VLOOKUP($A160,$V$3:$BR$1023,5,FALSE)=6,")",IF(VLOOKUP($A160,$V$3:$BR$1023,5,FALSE)&gt;=7,"/",""))</f>
        <v>/</v>
      </c>
      <c r="O161" s="14" t="str">
        <f>IF(N161=")",VLOOKUP($A160,V$3:AA$1023,6,FALSE),IF(N161="","",VLOOKUP($A160,$V$3:$CE$1023,BY$1,FALSE)))</f>
        <v>the</v>
      </c>
      <c r="P161" s="14" t="str">
        <f>IF(VLOOKUP(A160,V$3:Z$1023,5,FALSE)=7,")",IF(VLOOKUP(A160,V$3:Z$1023,5,FALSE)&gt;7,"/",""))</f>
        <v>/</v>
      </c>
      <c r="Q161" s="13">
        <f>IF(P161=")",VLOOKUP(A160,V$3:AA$1023,6,FALSE),"")</f>
      </c>
      <c r="R161" s="35">
        <v>1</v>
      </c>
      <c r="S161" s="2" t="s">
        <v>342</v>
      </c>
      <c r="T161" s="2"/>
      <c r="U161" s="1">
        <v>3</v>
      </c>
      <c r="V161" s="42">
        <f t="shared" si="76"/>
        <v>289</v>
      </c>
      <c r="W161" s="2" t="s">
        <v>587</v>
      </c>
      <c r="X161" s="1" t="s">
        <v>588</v>
      </c>
      <c r="Y161" s="42">
        <f ca="1" t="shared" si="59"/>
        <v>0.3355571729274667</v>
      </c>
      <c r="Z161" s="42">
        <f t="shared" si="60"/>
        <v>5</v>
      </c>
      <c r="AA161" s="42" t="s">
        <v>1840</v>
      </c>
      <c r="AB161" s="42" t="s">
        <v>2015</v>
      </c>
      <c r="AC161" s="39" t="s">
        <v>589</v>
      </c>
      <c r="AD161" s="39" t="s">
        <v>2032</v>
      </c>
      <c r="AE161" s="39" t="s">
        <v>590</v>
      </c>
      <c r="AF161" s="39" t="s">
        <v>1881</v>
      </c>
      <c r="AP161" s="39">
        <f ca="1" t="shared" si="61"/>
        <v>0.4524864008405842</v>
      </c>
      <c r="AQ161" s="39">
        <f ca="1" t="shared" si="62"/>
        <v>0.0802696553776654</v>
      </c>
      <c r="AR161" s="39">
        <f ca="1" t="shared" si="63"/>
        <v>0.5396124640518372</v>
      </c>
      <c r="AS161" s="39">
        <f ca="1" t="shared" si="64"/>
        <v>0.6604461011506813</v>
      </c>
      <c r="AT161" s="39">
        <f ca="1" t="shared" si="74"/>
        <v>0.7453364530927438</v>
      </c>
      <c r="BC161" s="38">
        <f ca="1">IF(AO161=0,"",RAND())</f>
      </c>
      <c r="BD161" s="38">
        <f t="shared" si="66"/>
        <v>4</v>
      </c>
      <c r="BE161" s="38">
        <f t="shared" si="67"/>
        <v>5</v>
      </c>
      <c r="BF161" s="38">
        <f t="shared" si="68"/>
        <v>3</v>
      </c>
      <c r="BG161" s="38">
        <f t="shared" si="69"/>
        <v>2</v>
      </c>
      <c r="BH161" s="38">
        <f t="shared" si="75"/>
        <v>1</v>
      </c>
      <c r="BR161" s="38">
        <v>159</v>
      </c>
      <c r="BS161" s="38" t="str">
        <f>HLOOKUP(BD161,$AB$2:$AN161,$BR161+1)</f>
        <v>tree</v>
      </c>
      <c r="BT161" s="38" t="str">
        <f>HLOOKUP(BE161,$AB$2:$AN161,$BR161+1)</f>
        <v>is</v>
      </c>
      <c r="BU161" s="38" t="str">
        <f>HLOOKUP(BF161,$AB$2:$AN161,$BR161+1)</f>
        <v>that</v>
      </c>
      <c r="BV161" s="38" t="str">
        <f>HLOOKUP(BG161,$AB$2:$AN161,$BR161+1)</f>
        <v>big</v>
      </c>
      <c r="BW161" s="38" t="str">
        <f>HLOOKUP(BH161,$AB$2:$AN161,$BR161+1)</f>
        <v>how</v>
      </c>
      <c r="BZ161" s="38"/>
      <c r="CA161" s="38"/>
      <c r="CB161" s="38"/>
      <c r="CC161" s="38"/>
      <c r="CD161" s="38"/>
      <c r="CE161" s="38"/>
      <c r="CG161" s="36" t="str">
        <f t="shared" si="71"/>
        <v>形容詞・副詞</v>
      </c>
    </row>
    <row r="162" spans="1:85" ht="18.75" customHeight="1">
      <c r="A162" s="14"/>
      <c r="B162" s="14"/>
      <c r="C162" s="14" t="str">
        <f>IF(VLOOKUP($A160,$V$3:$Z$1023,5,FALSE)&gt;=8,VLOOKUP($A160,$V$3:$CE$1023,BZ$1,FALSE),"")</f>
        <v>second</v>
      </c>
      <c r="D162" s="14" t="str">
        <f>IF(VLOOKUP($A160,$V$3:$BR$1023,5,FALSE)=8,")",IF(VLOOKUP($A160,$V$3:$BR$1023,5,FALSE)&gt;=9,"/",""))</f>
        <v>)</v>
      </c>
      <c r="E162" s="14" t="str">
        <f>IF(VLOOKUP($A160,$V$3:$Z$1023,5,FALSE)&gt;=9,VLOOKUP($A160,$V$3:$CE$1023,CA$1,FALSE),IF(D162=")",VLOOKUP(A160,$V$3:$AA$1023,6,FALSE),""))</f>
        <v>.</v>
      </c>
      <c r="F162" s="14">
        <f>IF(VLOOKUP($A160,$V$3:$BR$1023,5,FALSE)=9,")",IF(VLOOKUP($A160,$V$3:$BR$1023,5,FALSE)&gt;=10,"/",""))</f>
      </c>
      <c r="G162" s="14">
        <f>IF(VLOOKUP($A160,$V$3:$Z$1023,5,FALSE)&gt;=10,VLOOKUP($A160,$V$3:$CE$1023,CB$1,FALSE),IF(F162=")",VLOOKUP(A160,$V$3:$AA$1023,6,FALSE),""))</f>
      </c>
      <c r="H162" s="14">
        <f>IF(VLOOKUP($A160,$V$3:$BR$1023,5,FALSE)=10,")",IF(VLOOKUP($A160,$V$3:$BR$1023,5,FALSE)&gt;=11,"/",""))</f>
      </c>
      <c r="I162" s="14">
        <f>IF(VLOOKUP($A160,$V$3:$Z$1023,5,FALSE)&gt;=11,VLOOKUP($A160,$V$3:$CE$1023,CC$1,FALSE),IF(H162=")",VLOOKUP(A160,$V$3:$AA$1023,6,FALSE),""))</f>
      </c>
      <c r="J162" s="14">
        <f>IF(VLOOKUP($A160,$V$3:$BR$1023,5,FALSE)=11,")",IF(VLOOKUP($A160,$V$3:$BR$1023,5,FALSE)&gt;=12,"/",""))</f>
      </c>
      <c r="K162" s="14">
        <f>IF(VLOOKUP($A160,$V$3:$Z$1023,5,FALSE)&gt;=12,VLOOKUP($A160,$V$3:$CE$1023,CD$1,FALSE),IF(J162=")",VLOOKUP(A160,$V$3:$AA$1023,6,FALSE),""))</f>
      </c>
      <c r="L162" s="14">
        <f>IF(VLOOKUP($A160,$V$3:$BR$1023,5,FALSE)=12,")",IF(VLOOKUP($A160,$V$3:$BR$1023,5,FALSE)&gt;=13,"/",""))</f>
      </c>
      <c r="M162" s="14">
        <f>IF(VLOOKUP($A160,$V$3:$Z$1023,5,FALSE)&gt;=13,VLOOKUP($A160,$V$3:$CE$1023,CE$1,FALSE),IF(L162=")",VLOOKUP(A160,$V$3:$AA$1023,6,FALSE),""))</f>
      </c>
      <c r="N162" s="14">
        <f>IF(VLOOKUP($A160,$V$3:$BR$1023,5,FALSE)=13,")",IF(VLOOKUP($A160,$V$3:$BR$1023,5,FALSE)&gt;=14,"/",""))</f>
      </c>
      <c r="O162" s="14"/>
      <c r="P162" s="14"/>
      <c r="Q162" s="13">
        <f>IF(P162="","",VLOOKUP(A160,V$3:AA$1023,6,FALSE))</f>
      </c>
      <c r="R162" s="35">
        <v>1</v>
      </c>
      <c r="S162" s="2" t="s">
        <v>342</v>
      </c>
      <c r="T162" s="2"/>
      <c r="U162" s="1">
        <v>3</v>
      </c>
      <c r="V162" s="42">
        <f t="shared" si="76"/>
        <v>129</v>
      </c>
      <c r="W162" s="5" t="s">
        <v>591</v>
      </c>
      <c r="X162" s="1" t="s">
        <v>592</v>
      </c>
      <c r="Y162" s="42">
        <f ca="1" t="shared" si="59"/>
        <v>0.7183223206502023</v>
      </c>
      <c r="Z162" s="42">
        <f t="shared" si="60"/>
        <v>6</v>
      </c>
      <c r="AA162" s="42" t="s">
        <v>1840</v>
      </c>
      <c r="AB162" s="42" t="s">
        <v>3</v>
      </c>
      <c r="AC162" s="39" t="s">
        <v>1882</v>
      </c>
      <c r="AD162" s="39" t="s">
        <v>396</v>
      </c>
      <c r="AE162" s="39" t="s">
        <v>593</v>
      </c>
      <c r="AF162" s="39" t="s">
        <v>2018</v>
      </c>
      <c r="AG162" s="39" t="s">
        <v>1881</v>
      </c>
      <c r="AP162" s="39">
        <f ca="1" t="shared" si="61"/>
        <v>0.684895666824521</v>
      </c>
      <c r="AQ162" s="39">
        <f ca="1" t="shared" si="62"/>
        <v>0.5716708836204027</v>
      </c>
      <c r="AR162" s="39">
        <f ca="1" t="shared" si="63"/>
        <v>0.5910750359753854</v>
      </c>
      <c r="AS162" s="39">
        <f ca="1" t="shared" si="64"/>
        <v>0.957486362760088</v>
      </c>
      <c r="AT162" s="39">
        <f ca="1" t="shared" si="74"/>
        <v>0.15925531425956585</v>
      </c>
      <c r="AU162" s="39">
        <f aca="true" ca="1" t="shared" si="77" ref="AU162:AU168">IF(AG162=0,"",RAND())</f>
        <v>0.25776834319621256</v>
      </c>
      <c r="BD162" s="38">
        <f t="shared" si="66"/>
        <v>2</v>
      </c>
      <c r="BE162" s="38">
        <f t="shared" si="67"/>
        <v>4</v>
      </c>
      <c r="BF162" s="38">
        <f t="shared" si="68"/>
        <v>3</v>
      </c>
      <c r="BG162" s="38">
        <f t="shared" si="69"/>
        <v>1</v>
      </c>
      <c r="BH162" s="38">
        <f t="shared" si="75"/>
        <v>6</v>
      </c>
      <c r="BI162" s="38">
        <f aca="true" t="shared" si="78" ref="BI162:BI168">RANK(AU162,$AP162:$BB162)</f>
        <v>5</v>
      </c>
      <c r="BR162" s="38">
        <v>160</v>
      </c>
      <c r="BS162" s="38" t="str">
        <f>HLOOKUP(BD162,$AB$2:$AN162,$BR162+1)</f>
        <v>a</v>
      </c>
      <c r="BT162" s="38" t="str">
        <f>HLOOKUP(BE162,$AB$2:$AN162,$BR162+1)</f>
        <v>problem</v>
      </c>
      <c r="BU162" s="38" t="str">
        <f>HLOOKUP(BF162,$AB$2:$AN162,$BR162+1)</f>
        <v>difficult</v>
      </c>
      <c r="BV162" s="38" t="str">
        <f>HLOOKUP(BG162,$AB$2:$AN162,$BR162+1)</f>
        <v>what</v>
      </c>
      <c r="BW162" s="38" t="str">
        <f>HLOOKUP(BH162,$AB$2:$AN162,$BR162+1)</f>
        <v>is</v>
      </c>
      <c r="BX162" s="38" t="str">
        <f>HLOOKUP(BI162,$AB$2:$AN162,$BR162+1)</f>
        <v>this</v>
      </c>
      <c r="BZ162" s="38"/>
      <c r="CA162" s="38"/>
      <c r="CB162" s="38"/>
      <c r="CC162" s="38"/>
      <c r="CD162" s="38"/>
      <c r="CE162" s="38"/>
      <c r="CG162" s="36" t="str">
        <f t="shared" si="71"/>
        <v>形容詞・副詞</v>
      </c>
    </row>
    <row r="163" spans="1:85" ht="18.75" customHeight="1">
      <c r="A163" s="14"/>
      <c r="B163" s="14"/>
      <c r="C163" s="14"/>
      <c r="D163" s="14"/>
      <c r="E163" s="14"/>
      <c r="F163" s="14"/>
      <c r="G163" s="14"/>
      <c r="H163" s="14"/>
      <c r="I163" s="14"/>
      <c r="J163" s="14"/>
      <c r="K163" s="14"/>
      <c r="L163" s="14"/>
      <c r="M163" s="14"/>
      <c r="N163" s="14"/>
      <c r="O163" s="14"/>
      <c r="P163" s="14"/>
      <c r="Q163" s="14"/>
      <c r="R163" s="35">
        <v>1</v>
      </c>
      <c r="S163" s="2" t="s">
        <v>342</v>
      </c>
      <c r="T163" s="2"/>
      <c r="U163" s="1"/>
      <c r="V163" s="42">
        <f t="shared" si="76"/>
        <v>72</v>
      </c>
      <c r="W163" s="5" t="s">
        <v>847</v>
      </c>
      <c r="X163" s="1" t="s">
        <v>777</v>
      </c>
      <c r="Y163" s="42">
        <f ca="1" t="shared" si="59"/>
        <v>0.8548381056367393</v>
      </c>
      <c r="Z163" s="42">
        <f t="shared" si="60"/>
        <v>8</v>
      </c>
      <c r="AA163" s="42" t="s">
        <v>2038</v>
      </c>
      <c r="AB163" s="42" t="s">
        <v>692</v>
      </c>
      <c r="AC163" s="39" t="s">
        <v>778</v>
      </c>
      <c r="AD163" s="39" t="s">
        <v>779</v>
      </c>
      <c r="AE163" s="39" t="s">
        <v>681</v>
      </c>
      <c r="AF163" s="39" t="s">
        <v>780</v>
      </c>
      <c r="AG163" s="39" t="s">
        <v>781</v>
      </c>
      <c r="AH163" s="39" t="s">
        <v>782</v>
      </c>
      <c r="AI163" s="39" t="s">
        <v>783</v>
      </c>
      <c r="AP163" s="39">
        <f ca="1" t="shared" si="61"/>
        <v>0.43716014420018245</v>
      </c>
      <c r="AQ163" s="39">
        <f ca="1" t="shared" si="62"/>
        <v>0.561103189991885</v>
      </c>
      <c r="AR163" s="39">
        <f ca="1" t="shared" si="63"/>
        <v>0.8057559103027887</v>
      </c>
      <c r="AS163" s="39">
        <f ca="1" t="shared" si="64"/>
        <v>0.1332069884069036</v>
      </c>
      <c r="AT163" s="39">
        <f ca="1" t="shared" si="74"/>
        <v>0.5401220836878484</v>
      </c>
      <c r="AU163" s="39">
        <f ca="1" t="shared" si="77"/>
        <v>0.7503108983593321</v>
      </c>
      <c r="AV163" s="39">
        <f aca="true" ca="1" t="shared" si="79" ref="AV163:AW166">IF(AH163=0,"",RAND())</f>
        <v>0.014659787000239621</v>
      </c>
      <c r="AW163" s="39">
        <f ca="1" t="shared" si="79"/>
        <v>0.18509512935332112</v>
      </c>
      <c r="BD163" s="38">
        <f t="shared" si="66"/>
        <v>5</v>
      </c>
      <c r="BE163" s="38">
        <f t="shared" si="67"/>
        <v>3</v>
      </c>
      <c r="BF163" s="38">
        <f t="shared" si="68"/>
        <v>1</v>
      </c>
      <c r="BG163" s="38">
        <f t="shared" si="69"/>
        <v>7</v>
      </c>
      <c r="BH163" s="38">
        <f t="shared" si="75"/>
        <v>4</v>
      </c>
      <c r="BI163" s="38">
        <f t="shared" si="78"/>
        <v>2</v>
      </c>
      <c r="BJ163" s="38">
        <f aca="true" t="shared" si="80" ref="BJ163:BK165">RANK(AV163,$AP163:$BB163)</f>
        <v>8</v>
      </c>
      <c r="BK163" s="38">
        <f t="shared" si="80"/>
        <v>6</v>
      </c>
      <c r="BR163" s="38">
        <v>161</v>
      </c>
      <c r="BS163" s="38" t="str">
        <f>HLOOKUP(BD163,$AB$2:$AN163,$BR163+1)</f>
        <v>enough</v>
      </c>
      <c r="BT163" s="38" t="str">
        <f>HLOOKUP(BE163,$AB$2:$AN163,$BR163+1)</f>
        <v>thank</v>
      </c>
      <c r="BU163" s="38" t="str">
        <f>HLOOKUP(BF163,$AB$2:$AN163,$BR163+1)</f>
        <v>I</v>
      </c>
      <c r="BV163" s="38" t="str">
        <f>HLOOKUP(BG163,$AB$2:$AN163,$BR163+1)</f>
        <v>your</v>
      </c>
      <c r="BW163" s="38" t="str">
        <f>HLOOKUP(BH163,$AB$2:$AN163,$BR163+1)</f>
        <v>you</v>
      </c>
      <c r="BX163" s="38" t="str">
        <f>HLOOKUP(BI163,$AB$2:$AN163,$BR163+1)</f>
        <v>cannot</v>
      </c>
      <c r="BY163" s="38" t="str">
        <f>HLOOKUP(BJ163,$AB$2:$AN163,$BR163+1)</f>
        <v>kindness</v>
      </c>
      <c r="BZ163" s="38" t="str">
        <f>HLOOKUP(BK163,$AB$2:$AN163,$BR163+1)</f>
        <v>for</v>
      </c>
      <c r="CA163" s="38"/>
      <c r="CB163" s="38"/>
      <c r="CC163" s="38"/>
      <c r="CD163" s="38"/>
      <c r="CE163" s="38"/>
      <c r="CG163" s="36" t="str">
        <f t="shared" si="71"/>
        <v>形容詞・副詞</v>
      </c>
    </row>
    <row r="164" spans="1:85" ht="18.75" customHeight="1">
      <c r="A164" s="8"/>
      <c r="B164" s="9"/>
      <c r="C164" s="10"/>
      <c r="D164" s="10"/>
      <c r="E164" s="10"/>
      <c r="F164" s="10"/>
      <c r="G164" s="10"/>
      <c r="H164" s="10"/>
      <c r="I164" s="10"/>
      <c r="J164" s="10"/>
      <c r="K164" s="10"/>
      <c r="L164" s="10"/>
      <c r="M164" s="10"/>
      <c r="N164" s="10"/>
      <c r="O164" s="10"/>
      <c r="P164" s="10"/>
      <c r="Q164" s="10"/>
      <c r="R164" s="35">
        <v>1</v>
      </c>
      <c r="S164" s="2" t="s">
        <v>342</v>
      </c>
      <c r="T164" s="2"/>
      <c r="U164" s="1"/>
      <c r="V164" s="42">
        <f t="shared" si="76"/>
        <v>182</v>
      </c>
      <c r="W164" s="5" t="s">
        <v>405</v>
      </c>
      <c r="X164" s="1" t="s">
        <v>561</v>
      </c>
      <c r="Y164" s="42">
        <f ca="1" t="shared" si="59"/>
        <v>0.5763624584170843</v>
      </c>
      <c r="Z164" s="42">
        <f t="shared" si="60"/>
        <v>9</v>
      </c>
      <c r="AA164" s="42" t="s">
        <v>2038</v>
      </c>
      <c r="AB164" s="42" t="s">
        <v>562</v>
      </c>
      <c r="AC164" s="39" t="s">
        <v>563</v>
      </c>
      <c r="AD164" s="39" t="s">
        <v>859</v>
      </c>
      <c r="AE164" s="39" t="s">
        <v>772</v>
      </c>
      <c r="AF164" s="39" t="s">
        <v>887</v>
      </c>
      <c r="AG164" s="39" t="s">
        <v>781</v>
      </c>
      <c r="AH164" s="39" t="s">
        <v>564</v>
      </c>
      <c r="AI164" s="39" t="s">
        <v>688</v>
      </c>
      <c r="AJ164" s="39" t="s">
        <v>565</v>
      </c>
      <c r="AP164" s="39">
        <f ca="1" t="shared" si="61"/>
        <v>0.7888434546274141</v>
      </c>
      <c r="AQ164" s="39">
        <f ca="1" t="shared" si="62"/>
        <v>0.4428948958340735</v>
      </c>
      <c r="AR164" s="39">
        <f ca="1" t="shared" si="63"/>
        <v>0.8820989864357216</v>
      </c>
      <c r="AS164" s="39">
        <f ca="1" t="shared" si="64"/>
        <v>0.06919636660774131</v>
      </c>
      <c r="AT164" s="39">
        <f ca="1" t="shared" si="74"/>
        <v>0.3054727852218262</v>
      </c>
      <c r="AU164" s="39">
        <f ca="1" t="shared" si="77"/>
        <v>0.2595506635550413</v>
      </c>
      <c r="AV164" s="39">
        <f ca="1" t="shared" si="79"/>
        <v>0.2583937740606612</v>
      </c>
      <c r="AW164" s="39">
        <f ca="1" t="shared" si="79"/>
        <v>0.8965820497538297</v>
      </c>
      <c r="AX164" s="39">
        <f ca="1">IF(AJ164=0,"",RAND())</f>
        <v>0.5436376323616106</v>
      </c>
      <c r="BD164" s="38">
        <f t="shared" si="66"/>
        <v>3</v>
      </c>
      <c r="BE164" s="38">
        <f t="shared" si="67"/>
        <v>5</v>
      </c>
      <c r="BF164" s="38">
        <f t="shared" si="68"/>
        <v>2</v>
      </c>
      <c r="BG164" s="38">
        <f t="shared" si="69"/>
        <v>9</v>
      </c>
      <c r="BH164" s="38">
        <f t="shared" si="75"/>
        <v>6</v>
      </c>
      <c r="BI164" s="38">
        <f t="shared" si="78"/>
        <v>7</v>
      </c>
      <c r="BJ164" s="38">
        <f t="shared" si="80"/>
        <v>8</v>
      </c>
      <c r="BK164" s="38">
        <f t="shared" si="80"/>
        <v>1</v>
      </c>
      <c r="BL164" s="38">
        <f>RANK(AX164,$AP164:$BB164)</f>
        <v>4</v>
      </c>
      <c r="BR164" s="38">
        <v>162</v>
      </c>
      <c r="BS164" s="38" t="str">
        <f>HLOOKUP(BD164,$AB$2:$AN164,$BR164+1)</f>
        <v>is</v>
      </c>
      <c r="BT164" s="38" t="str">
        <f>HLOOKUP(BE164,$AB$2:$AN164,$BR164+1)</f>
        <v>difficult</v>
      </c>
      <c r="BU164" s="38" t="str">
        <f>HLOOKUP(BF164,$AB$2:$AN164,$BR164+1)</f>
        <v>book</v>
      </c>
      <c r="BV164" s="38" t="str">
        <f>HLOOKUP(BG164,$AB$2:$AN164,$BR164+1)</f>
        <v>read</v>
      </c>
      <c r="BW164" s="38" t="str">
        <f>HLOOKUP(BH164,$AB$2:$AN164,$BR164+1)</f>
        <v>for</v>
      </c>
      <c r="BX164" s="38" t="str">
        <f>HLOOKUP(BI164,$AB$2:$AN164,$BR164+1)</f>
        <v>me</v>
      </c>
      <c r="BY164" s="38" t="str">
        <f>HLOOKUP(BJ164,$AB$2:$AN164,$BR164+1)</f>
        <v>to</v>
      </c>
      <c r="BZ164" s="38" t="str">
        <f>HLOOKUP(BK164,$AB$2:$AN164,$BR164+1)</f>
        <v>this</v>
      </c>
      <c r="CA164" s="38" t="str">
        <f>HLOOKUP(BL164,$AB$2:$AN164,$BR164+1)</f>
        <v>too</v>
      </c>
      <c r="CB164" s="38"/>
      <c r="CC164" s="38"/>
      <c r="CD164" s="38"/>
      <c r="CE164" s="38"/>
      <c r="CG164" s="36" t="str">
        <f t="shared" si="71"/>
        <v>形容詞・副詞</v>
      </c>
    </row>
    <row r="165" spans="18:85" ht="18.75" customHeight="1">
      <c r="R165" s="35">
        <v>1</v>
      </c>
      <c r="S165" s="2" t="s">
        <v>342</v>
      </c>
      <c r="T165" s="2"/>
      <c r="U165" s="1"/>
      <c r="V165" s="42">
        <f t="shared" si="76"/>
        <v>152</v>
      </c>
      <c r="W165" s="5" t="s">
        <v>566</v>
      </c>
      <c r="X165" s="1" t="s">
        <v>567</v>
      </c>
      <c r="Y165" s="42">
        <f ca="1" t="shared" si="59"/>
        <v>0.6670311141852387</v>
      </c>
      <c r="Z165" s="42">
        <f t="shared" si="60"/>
        <v>10</v>
      </c>
      <c r="AA165" s="42" t="s">
        <v>2038</v>
      </c>
      <c r="AB165" s="42" t="s">
        <v>711</v>
      </c>
      <c r="AC165" s="39" t="s">
        <v>568</v>
      </c>
      <c r="AD165" s="39" t="s">
        <v>859</v>
      </c>
      <c r="AE165" s="39" t="s">
        <v>770</v>
      </c>
      <c r="AF165" s="39" t="s">
        <v>569</v>
      </c>
      <c r="AG165" s="39" t="s">
        <v>570</v>
      </c>
      <c r="AH165" s="39" t="s">
        <v>688</v>
      </c>
      <c r="AI165" s="39" t="s">
        <v>571</v>
      </c>
      <c r="AJ165" s="39" t="s">
        <v>688</v>
      </c>
      <c r="AK165" s="39" t="s">
        <v>572</v>
      </c>
      <c r="AP165" s="39">
        <f ca="1" t="shared" si="61"/>
        <v>0.908038915805915</v>
      </c>
      <c r="AQ165" s="39">
        <f ca="1" t="shared" si="62"/>
        <v>0.061519129891248525</v>
      </c>
      <c r="AR165" s="39">
        <f ca="1" t="shared" si="63"/>
        <v>0.39070166195176553</v>
      </c>
      <c r="AS165" s="39">
        <f ca="1" t="shared" si="64"/>
        <v>0.43587177598165217</v>
      </c>
      <c r="AT165" s="39">
        <f ca="1" t="shared" si="74"/>
        <v>0.2923490282893011</v>
      </c>
      <c r="AU165" s="39">
        <f ca="1" t="shared" si="77"/>
        <v>0.3711338292260429</v>
      </c>
      <c r="AV165" s="39">
        <f ca="1" t="shared" si="79"/>
        <v>0.11666382896709782</v>
      </c>
      <c r="AW165" s="39">
        <f ca="1" t="shared" si="79"/>
        <v>0.966791285867648</v>
      </c>
      <c r="AX165" s="39">
        <f ca="1">IF(AJ165=0,"",RAND())</f>
        <v>0.06854550617055377</v>
      </c>
      <c r="AY165" s="39">
        <f ca="1">IF(AK165=0,"",RAND())</f>
        <v>0.39674310100859084</v>
      </c>
      <c r="BD165" s="38">
        <f t="shared" si="66"/>
        <v>2</v>
      </c>
      <c r="BE165" s="38">
        <f t="shared" si="67"/>
        <v>10</v>
      </c>
      <c r="BF165" s="38">
        <f t="shared" si="68"/>
        <v>5</v>
      </c>
      <c r="BG165" s="38">
        <f t="shared" si="69"/>
        <v>3</v>
      </c>
      <c r="BH165" s="38">
        <f t="shared" si="75"/>
        <v>7</v>
      </c>
      <c r="BI165" s="38">
        <f t="shared" si="78"/>
        <v>6</v>
      </c>
      <c r="BJ165" s="38">
        <f t="shared" si="80"/>
        <v>8</v>
      </c>
      <c r="BK165" s="38">
        <f t="shared" si="80"/>
        <v>1</v>
      </c>
      <c r="BL165" s="38">
        <f>RANK(AX165,$AP165:$BB165)</f>
        <v>9</v>
      </c>
      <c r="BM165" s="38">
        <f>RANK(AY165,$AP165:$BB165)</f>
        <v>4</v>
      </c>
      <c r="BR165" s="38">
        <v>163</v>
      </c>
      <c r="BS165" s="38" t="str">
        <f>HLOOKUP(BD165,$AB$2:$AN165,$BR165+1)</f>
        <v>sister</v>
      </c>
      <c r="BT165" s="38" t="str">
        <f>HLOOKUP(BE165,$AB$2:$AN165,$BR165+1)</f>
        <v>school</v>
      </c>
      <c r="BU165" s="38" t="str">
        <f>HLOOKUP(BF165,$AB$2:$AN165,$BR165+1)</f>
        <v>old</v>
      </c>
      <c r="BV165" s="38" t="str">
        <f>HLOOKUP(BG165,$AB$2:$AN165,$BR165+1)</f>
        <v>is</v>
      </c>
      <c r="BW165" s="38" t="str">
        <f>HLOOKUP(BH165,$AB$2:$AN165,$BR165+1)</f>
        <v>to</v>
      </c>
      <c r="BX165" s="38" t="str">
        <f>HLOOKUP(BI165,$AB$2:$AN165,$BR165+1)</f>
        <v>enough</v>
      </c>
      <c r="BY165" s="38" t="str">
        <f>HLOOKUP(BJ165,$AB$2:$AN165,$BR165+1)</f>
        <v>go</v>
      </c>
      <c r="BZ165" s="38" t="str">
        <f>HLOOKUP(BK165,$AB$2:$AN165,$BR165+1)</f>
        <v>my</v>
      </c>
      <c r="CA165" s="38" t="str">
        <f>HLOOKUP(BL165,$AB$2:$AN165,$BR165+1)</f>
        <v>to</v>
      </c>
      <c r="CB165" s="38" t="str">
        <f>HLOOKUP(BM165,$AB$2:$AN165,$BR165+1)</f>
        <v>not</v>
      </c>
      <c r="CC165" s="38"/>
      <c r="CD165" s="38"/>
      <c r="CE165" s="38"/>
      <c r="CG165" s="36" t="str">
        <f t="shared" si="71"/>
        <v>形容詞・副詞</v>
      </c>
    </row>
    <row r="166" spans="18:85" ht="18.75" customHeight="1">
      <c r="R166" s="35">
        <v>1</v>
      </c>
      <c r="S166" s="2" t="s">
        <v>594</v>
      </c>
      <c r="T166" s="2"/>
      <c r="U166" s="1">
        <v>2</v>
      </c>
      <c r="V166" s="42">
        <f t="shared" si="76"/>
        <v>382</v>
      </c>
      <c r="W166" s="5" t="s">
        <v>595</v>
      </c>
      <c r="X166" s="7" t="s">
        <v>596</v>
      </c>
      <c r="Y166" s="42">
        <f ca="1" t="shared" si="59"/>
        <v>0.12389941322975684</v>
      </c>
      <c r="Z166" s="42">
        <f t="shared" si="60"/>
        <v>7</v>
      </c>
      <c r="AA166" s="42" t="s">
        <v>1758</v>
      </c>
      <c r="AB166" s="42" t="s">
        <v>1841</v>
      </c>
      <c r="AC166" s="39" t="s">
        <v>208</v>
      </c>
      <c r="AD166" s="39" t="s">
        <v>209</v>
      </c>
      <c r="AE166" s="39" t="s">
        <v>1090</v>
      </c>
      <c r="AF166" s="39" t="s">
        <v>597</v>
      </c>
      <c r="AG166" s="39" t="s">
        <v>149</v>
      </c>
      <c r="AH166" s="39" t="s">
        <v>598</v>
      </c>
      <c r="AP166" s="39">
        <f ca="1" t="shared" si="61"/>
        <v>0.43003433391314116</v>
      </c>
      <c r="AQ166" s="39">
        <f ca="1" t="shared" si="62"/>
        <v>0.5785203609593776</v>
      </c>
      <c r="AR166" s="39">
        <f ca="1" t="shared" si="63"/>
        <v>0.859791982047843</v>
      </c>
      <c r="AS166" s="39">
        <f ca="1" t="shared" si="64"/>
        <v>0.3206617154397631</v>
      </c>
      <c r="AT166" s="39">
        <f ca="1" t="shared" si="74"/>
        <v>0.22838269186627524</v>
      </c>
      <c r="AU166" s="39">
        <f ca="1" t="shared" si="77"/>
        <v>0.15774381868917886</v>
      </c>
      <c r="AV166" s="39">
        <f ca="1" t="shared" si="79"/>
        <v>0.41337034642559134</v>
      </c>
      <c r="AW166" s="39">
        <f ca="1" t="shared" si="79"/>
      </c>
      <c r="BC166" s="38">
        <f ca="1">IF(AO166=0,"",RAND())</f>
      </c>
      <c r="BD166" s="38">
        <f t="shared" si="66"/>
        <v>3</v>
      </c>
      <c r="BE166" s="38">
        <f t="shared" si="67"/>
        <v>2</v>
      </c>
      <c r="BF166" s="38">
        <f t="shared" si="68"/>
        <v>1</v>
      </c>
      <c r="BG166" s="38">
        <f t="shared" si="69"/>
        <v>5</v>
      </c>
      <c r="BH166" s="38">
        <f t="shared" si="75"/>
        <v>6</v>
      </c>
      <c r="BI166" s="38">
        <f t="shared" si="78"/>
        <v>7</v>
      </c>
      <c r="BJ166" s="38">
        <f>RANK(AV166,$AP166:$BB166)</f>
        <v>4</v>
      </c>
      <c r="BR166" s="38">
        <v>164</v>
      </c>
      <c r="BS166" s="38" t="str">
        <f>HLOOKUP(BD166,$AB$2:$AN166,$BR166+1)</f>
        <v>up</v>
      </c>
      <c r="BT166" s="38" t="str">
        <f>HLOOKUP(BE166,$AB$2:$AN166,$BR166+1)</f>
        <v>get</v>
      </c>
      <c r="BU166" s="38" t="str">
        <f>HLOOKUP(BF166,$AB$2:$AN166,$BR166+1)</f>
        <v>I</v>
      </c>
      <c r="BV166" s="38" t="str">
        <f>HLOOKUP(BG166,$AB$2:$AN166,$BR166+1)</f>
        <v>as</v>
      </c>
      <c r="BW166" s="38" t="str">
        <f>HLOOKUP(BH166,$AB$2:$AN166,$BR166+1)</f>
        <v>my</v>
      </c>
      <c r="BX166" s="38" t="str">
        <f>HLOOKUP(BI166,$AB$2:$AN166,$BR166+1)</f>
        <v>father</v>
      </c>
      <c r="BY166" s="38" t="str">
        <f>HLOOKUP(BJ166,$AB$2:$AN166,$BR166+1)</f>
        <v>as early</v>
      </c>
      <c r="BZ166" s="38"/>
      <c r="CA166" s="38"/>
      <c r="CB166" s="38"/>
      <c r="CC166" s="38"/>
      <c r="CD166" s="38"/>
      <c r="CE166" s="38"/>
      <c r="CG166" s="36" t="str">
        <f t="shared" si="71"/>
        <v>比較</v>
      </c>
    </row>
    <row r="167" spans="18:85" ht="18.75" customHeight="1">
      <c r="R167" s="35">
        <v>1</v>
      </c>
      <c r="S167" s="2" t="s">
        <v>594</v>
      </c>
      <c r="T167" s="2"/>
      <c r="U167" s="1">
        <v>2</v>
      </c>
      <c r="V167" s="42">
        <f t="shared" si="76"/>
        <v>420</v>
      </c>
      <c r="W167" s="5" t="s">
        <v>835</v>
      </c>
      <c r="X167" s="7" t="s">
        <v>836</v>
      </c>
      <c r="Y167" s="42">
        <f ca="1" t="shared" si="59"/>
        <v>0.027464329441910573</v>
      </c>
      <c r="Z167" s="42">
        <f t="shared" si="60"/>
        <v>7</v>
      </c>
      <c r="AA167" s="42" t="s">
        <v>1842</v>
      </c>
      <c r="AB167" s="42" t="s">
        <v>837</v>
      </c>
      <c r="AC167" s="39" t="s">
        <v>859</v>
      </c>
      <c r="AD167" s="39" t="s">
        <v>770</v>
      </c>
      <c r="AE167" s="39" t="s">
        <v>1088</v>
      </c>
      <c r="AF167" s="39" t="s">
        <v>861</v>
      </c>
      <c r="AG167" s="39" t="s">
        <v>862</v>
      </c>
      <c r="AH167" s="39" t="s">
        <v>863</v>
      </c>
      <c r="AP167" s="39">
        <f ca="1" t="shared" si="61"/>
        <v>0.10539094771169322</v>
      </c>
      <c r="AQ167" s="39">
        <f ca="1" t="shared" si="62"/>
        <v>0.2558244765390838</v>
      </c>
      <c r="AR167" s="39">
        <f ca="1" t="shared" si="63"/>
        <v>0.6635110903420045</v>
      </c>
      <c r="AS167" s="39">
        <f ca="1" t="shared" si="64"/>
        <v>0.387118833514684</v>
      </c>
      <c r="AT167" s="39">
        <f ca="1" t="shared" si="74"/>
        <v>0.5537452488262522</v>
      </c>
      <c r="AU167" s="39">
        <f ca="1" t="shared" si="77"/>
        <v>0.543415722622866</v>
      </c>
      <c r="AV167" s="39">
        <f ca="1">IF(AH167=0,"",RAND())</f>
        <v>0.0971388791667005</v>
      </c>
      <c r="BC167" s="38">
        <f ca="1">IF(AO167=0,"",RAND())</f>
      </c>
      <c r="BD167" s="38">
        <f t="shared" si="66"/>
        <v>6</v>
      </c>
      <c r="BE167" s="38">
        <f t="shared" si="67"/>
        <v>5</v>
      </c>
      <c r="BF167" s="38">
        <f t="shared" si="68"/>
        <v>1</v>
      </c>
      <c r="BG167" s="38">
        <f t="shared" si="69"/>
        <v>4</v>
      </c>
      <c r="BH167" s="38">
        <f t="shared" si="75"/>
        <v>2</v>
      </c>
      <c r="BI167" s="38">
        <f t="shared" si="78"/>
        <v>3</v>
      </c>
      <c r="BJ167" s="38">
        <f>RANK(AV167,$AP167:$BB167)</f>
        <v>7</v>
      </c>
      <c r="BR167" s="38">
        <v>165</v>
      </c>
      <c r="BS167" s="38" t="str">
        <f>HLOOKUP(BD167,$AB$2:$AN167,$BR167+1)</f>
        <v>as</v>
      </c>
      <c r="BT167" s="38" t="str">
        <f>HLOOKUP(BE167,$AB$2:$AN167,$BR167+1)</f>
        <v>large</v>
      </c>
      <c r="BU167" s="38" t="str">
        <f>HLOOKUP(BF167,$AB$2:$AN167,$BR167+1)</f>
        <v>Japan</v>
      </c>
      <c r="BV167" s="38" t="str">
        <f>HLOOKUP(BG167,$AB$2:$AN167,$BR167+1)</f>
        <v>so</v>
      </c>
      <c r="BW167" s="38" t="str">
        <f>HLOOKUP(BH167,$AB$2:$AN167,$BR167+1)</f>
        <v>is</v>
      </c>
      <c r="BX167" s="38" t="str">
        <f>HLOOKUP(BI167,$AB$2:$AN167,$BR167+1)</f>
        <v>not</v>
      </c>
      <c r="BY167" s="38" t="str">
        <f>HLOOKUP(BJ167,$AB$2:$AN167,$BR167+1)</f>
        <v>America</v>
      </c>
      <c r="BZ167" s="38"/>
      <c r="CA167" s="38"/>
      <c r="CB167" s="38"/>
      <c r="CC167" s="38"/>
      <c r="CD167" s="38"/>
      <c r="CE167" s="38"/>
      <c r="CG167" s="36" t="str">
        <f t="shared" si="71"/>
        <v>比較</v>
      </c>
    </row>
    <row r="168" spans="18:85" ht="18.75" customHeight="1">
      <c r="R168" s="35">
        <v>1</v>
      </c>
      <c r="S168" s="2" t="s">
        <v>594</v>
      </c>
      <c r="T168" s="2"/>
      <c r="U168" s="1">
        <v>2</v>
      </c>
      <c r="V168" s="42">
        <f t="shared" si="76"/>
        <v>38</v>
      </c>
      <c r="W168" s="5" t="s">
        <v>601</v>
      </c>
      <c r="X168" s="7" t="s">
        <v>602</v>
      </c>
      <c r="Y168" s="42">
        <f ca="1" t="shared" si="59"/>
        <v>0.9385064490037398</v>
      </c>
      <c r="Z168" s="42">
        <f t="shared" si="60"/>
        <v>8</v>
      </c>
      <c r="AA168" s="42" t="s">
        <v>1825</v>
      </c>
      <c r="AB168" s="42" t="s">
        <v>149</v>
      </c>
      <c r="AC168" s="39" t="s">
        <v>598</v>
      </c>
      <c r="AD168" s="39" t="s">
        <v>1881</v>
      </c>
      <c r="AE168" s="39" t="s">
        <v>1897</v>
      </c>
      <c r="AF168" s="39" t="s">
        <v>281</v>
      </c>
      <c r="AG168" s="39" t="s">
        <v>1097</v>
      </c>
      <c r="AH168" s="39" t="s">
        <v>597</v>
      </c>
      <c r="AI168" s="39" t="s">
        <v>138</v>
      </c>
      <c r="AP168" s="39">
        <f ca="1" t="shared" si="61"/>
        <v>0.8740761605705583</v>
      </c>
      <c r="AQ168" s="39">
        <f ca="1" t="shared" si="62"/>
        <v>0.5132999634526536</v>
      </c>
      <c r="AR168" s="39">
        <f ca="1" t="shared" si="63"/>
        <v>0.3302680685110744</v>
      </c>
      <c r="AS168" s="39">
        <f ca="1" t="shared" si="64"/>
        <v>0.8254416810060656</v>
      </c>
      <c r="AT168" s="39">
        <f ca="1" t="shared" si="74"/>
        <v>0.7740278472614393</v>
      </c>
      <c r="AU168" s="39">
        <f ca="1" t="shared" si="77"/>
        <v>0.9388149545948759</v>
      </c>
      <c r="AV168" s="39">
        <f ca="1">IF(AH168=0,"",RAND())</f>
        <v>0.31299607627572357</v>
      </c>
      <c r="AW168" s="39">
        <f ca="1">IF(AI168=0,"",RAND())</f>
        <v>0.14579210388115205</v>
      </c>
      <c r="BC168" s="38">
        <f ca="1">IF(AO168=0,"",RAND())</f>
      </c>
      <c r="BD168" s="38">
        <f t="shared" si="66"/>
        <v>2</v>
      </c>
      <c r="BE168" s="38">
        <f t="shared" si="67"/>
        <v>5</v>
      </c>
      <c r="BF168" s="38">
        <f t="shared" si="68"/>
        <v>6</v>
      </c>
      <c r="BG168" s="38">
        <f t="shared" si="69"/>
        <v>3</v>
      </c>
      <c r="BH168" s="38">
        <f t="shared" si="75"/>
        <v>4</v>
      </c>
      <c r="BI168" s="38">
        <f t="shared" si="78"/>
        <v>1</v>
      </c>
      <c r="BJ168" s="38">
        <f>RANK(AV168,$AP168:$BB168)</f>
        <v>7</v>
      </c>
      <c r="BK168" s="38">
        <f>RANK(AW168,$AP168:$BB168)</f>
        <v>8</v>
      </c>
      <c r="BR168" s="38">
        <v>166</v>
      </c>
      <c r="BS168" s="38" t="str">
        <f>HLOOKUP(BD168,$AB$2:$AN168,$BR168+1)</f>
        <v>father</v>
      </c>
      <c r="BT168" s="38" t="str">
        <f>HLOOKUP(BE168,$AB$2:$AN168,$BR168+1)</f>
        <v>times</v>
      </c>
      <c r="BU168" s="38" t="str">
        <f>HLOOKUP(BF168,$AB$2:$AN168,$BR168+1)</f>
        <v>as old</v>
      </c>
      <c r="BV168" s="38" t="str">
        <f>HLOOKUP(BG168,$AB$2:$AN168,$BR168+1)</f>
        <v>is</v>
      </c>
      <c r="BW168" s="38" t="str">
        <f>HLOOKUP(BH168,$AB$2:$AN168,$BR168+1)</f>
        <v>three</v>
      </c>
      <c r="BX168" s="38" t="str">
        <f>HLOOKUP(BI168,$AB$2:$AN168,$BR168+1)</f>
        <v>my</v>
      </c>
      <c r="BY168" s="38" t="str">
        <f>HLOOKUP(BJ168,$AB$2:$AN168,$BR168+1)</f>
        <v>as</v>
      </c>
      <c r="BZ168" s="38" t="str">
        <f>HLOOKUP(BK168,$AB$2:$AN168,$BR168+1)</f>
        <v>I</v>
      </c>
      <c r="CA168" s="38"/>
      <c r="CB168" s="38"/>
      <c r="CC168" s="38"/>
      <c r="CD168" s="38"/>
      <c r="CE168" s="38"/>
      <c r="CG168" s="36" t="str">
        <f t="shared" si="71"/>
        <v>比較</v>
      </c>
    </row>
    <row r="169" spans="18:85" ht="18.75" customHeight="1">
      <c r="R169" s="35">
        <v>1</v>
      </c>
      <c r="S169" s="2" t="s">
        <v>594</v>
      </c>
      <c r="T169" s="2"/>
      <c r="U169" s="1">
        <v>2</v>
      </c>
      <c r="V169" s="42">
        <f t="shared" si="76"/>
        <v>306</v>
      </c>
      <c r="W169" s="5" t="s">
        <v>788</v>
      </c>
      <c r="X169" s="7" t="s">
        <v>604</v>
      </c>
      <c r="Y169" s="42">
        <f ca="1" t="shared" si="59"/>
        <v>0.28316266572864013</v>
      </c>
      <c r="Z169" s="42">
        <f t="shared" si="60"/>
        <v>5</v>
      </c>
      <c r="AA169" s="42" t="s">
        <v>104</v>
      </c>
      <c r="AB169" s="42" t="s">
        <v>179</v>
      </c>
      <c r="AC169" s="39" t="s">
        <v>597</v>
      </c>
      <c r="AD169" s="39" t="s">
        <v>605</v>
      </c>
      <c r="AE169" s="39" t="s">
        <v>597</v>
      </c>
      <c r="AF169" s="39" t="s">
        <v>606</v>
      </c>
      <c r="AP169" s="39">
        <f ca="1" t="shared" si="61"/>
        <v>0.28223927615310185</v>
      </c>
      <c r="AQ169" s="39">
        <f ca="1" t="shared" si="62"/>
        <v>0.08325809961324837</v>
      </c>
      <c r="AR169" s="39">
        <f ca="1" t="shared" si="63"/>
        <v>0.88912330171225</v>
      </c>
      <c r="AS169" s="39">
        <f ca="1" t="shared" si="64"/>
        <v>0.712052837010096</v>
      </c>
      <c r="AT169" s="39">
        <f ca="1" t="shared" si="74"/>
        <v>0.29127311600683914</v>
      </c>
      <c r="BC169" s="38">
        <f ca="1">IF(AO169=0,"",RAND())</f>
      </c>
      <c r="BD169" s="38">
        <f t="shared" si="66"/>
        <v>4</v>
      </c>
      <c r="BE169" s="38">
        <f t="shared" si="67"/>
        <v>5</v>
      </c>
      <c r="BF169" s="38">
        <f t="shared" si="68"/>
        <v>1</v>
      </c>
      <c r="BG169" s="38">
        <f t="shared" si="69"/>
        <v>2</v>
      </c>
      <c r="BH169" s="38">
        <f t="shared" si="75"/>
        <v>3</v>
      </c>
      <c r="BR169" s="38">
        <v>167</v>
      </c>
      <c r="BS169" s="38" t="str">
        <f>HLOOKUP(BD169,$AB$2:$AN169,$BR169+1)</f>
        <v>as</v>
      </c>
      <c r="BT169" s="38" t="str">
        <f>HLOOKUP(BE169,$AB$2:$AN169,$BR169+1)</f>
        <v>possible</v>
      </c>
      <c r="BU169" s="38" t="str">
        <f>HLOOKUP(BF169,$AB$2:$AN169,$BR169+1)</f>
        <v>run</v>
      </c>
      <c r="BV169" s="38" t="str">
        <f>HLOOKUP(BG169,$AB$2:$AN169,$BR169+1)</f>
        <v>as</v>
      </c>
      <c r="BW169" s="38" t="str">
        <f>HLOOKUP(BH169,$AB$2:$AN169,$BR169+1)</f>
        <v>fast</v>
      </c>
      <c r="BZ169" s="38"/>
      <c r="CA169" s="38"/>
      <c r="CB169" s="38"/>
      <c r="CC169" s="38"/>
      <c r="CD169" s="38"/>
      <c r="CE169" s="38"/>
      <c r="CG169" s="36" t="str">
        <f t="shared" si="71"/>
        <v>比較</v>
      </c>
    </row>
    <row r="170" spans="18:85" ht="18.75" customHeight="1">
      <c r="R170" s="35">
        <v>1</v>
      </c>
      <c r="S170" s="2" t="s">
        <v>594</v>
      </c>
      <c r="T170" s="2"/>
      <c r="U170" s="1">
        <v>2</v>
      </c>
      <c r="V170" s="42">
        <f t="shared" si="76"/>
        <v>363</v>
      </c>
      <c r="W170" s="5" t="s">
        <v>607</v>
      </c>
      <c r="X170" s="7" t="s">
        <v>608</v>
      </c>
      <c r="Y170" s="42">
        <f ca="1" t="shared" si="59"/>
        <v>0.1518671209747</v>
      </c>
      <c r="Z170" s="42">
        <f t="shared" si="60"/>
        <v>5</v>
      </c>
      <c r="AA170" s="42" t="s">
        <v>104</v>
      </c>
      <c r="AB170" s="42" t="s">
        <v>1843</v>
      </c>
      <c r="AC170" s="39" t="s">
        <v>1881</v>
      </c>
      <c r="AD170" s="39" t="s">
        <v>609</v>
      </c>
      <c r="AE170" s="39" t="s">
        <v>610</v>
      </c>
      <c r="AF170" s="39" t="s">
        <v>611</v>
      </c>
      <c r="AP170" s="39">
        <f ca="1" t="shared" si="61"/>
        <v>0.8259452450159586</v>
      </c>
      <c r="AQ170" s="39">
        <f ca="1" t="shared" si="62"/>
        <v>0.8195783017290408</v>
      </c>
      <c r="AR170" s="39">
        <f ca="1" t="shared" si="63"/>
        <v>0.2898282809095125</v>
      </c>
      <c r="AS170" s="39">
        <f ca="1" t="shared" si="64"/>
        <v>0.9476239301746274</v>
      </c>
      <c r="AT170" s="39">
        <f ca="1" t="shared" si="74"/>
        <v>0.6148738123224053</v>
      </c>
      <c r="BC170" s="38">
        <f ca="1">IF(AO170=0,"",RAND())</f>
      </c>
      <c r="BD170" s="38">
        <f t="shared" si="66"/>
        <v>2</v>
      </c>
      <c r="BE170" s="38">
        <f t="shared" si="67"/>
        <v>3</v>
      </c>
      <c r="BF170" s="38">
        <f t="shared" si="68"/>
        <v>5</v>
      </c>
      <c r="BG170" s="38">
        <f t="shared" si="69"/>
        <v>1</v>
      </c>
      <c r="BH170" s="38">
        <f t="shared" si="75"/>
        <v>4</v>
      </c>
      <c r="BR170" s="38">
        <v>168</v>
      </c>
      <c r="BS170" s="38" t="str">
        <f>HLOOKUP(BD170,$AB$2:$AN170,$BR170+1)</f>
        <v>is</v>
      </c>
      <c r="BT170" s="38" t="str">
        <f>HLOOKUP(BE170,$AB$2:$AN170,$BR170+1)</f>
        <v>taller</v>
      </c>
      <c r="BU170" s="38" t="str">
        <f>HLOOKUP(BF170,$AB$2:$AN170,$BR170+1)</f>
        <v>Jim</v>
      </c>
      <c r="BV170" s="38" t="str">
        <f>HLOOKUP(BG170,$AB$2:$AN170,$BR170+1)</f>
        <v>Tom</v>
      </c>
      <c r="BW170" s="38" t="str">
        <f>HLOOKUP(BH170,$AB$2:$AN170,$BR170+1)</f>
        <v>than</v>
      </c>
      <c r="BZ170" s="38"/>
      <c r="CA170" s="38"/>
      <c r="CB170" s="38"/>
      <c r="CC170" s="38"/>
      <c r="CD170" s="38"/>
      <c r="CE170" s="38"/>
      <c r="CG170" s="36" t="str">
        <f t="shared" si="71"/>
        <v>比較</v>
      </c>
    </row>
    <row r="171" spans="18:85" ht="18.75" customHeight="1">
      <c r="R171" s="35">
        <v>1</v>
      </c>
      <c r="S171" s="2" t="s">
        <v>594</v>
      </c>
      <c r="T171" s="2"/>
      <c r="U171" s="1">
        <v>2</v>
      </c>
      <c r="V171" s="42">
        <f t="shared" si="76"/>
        <v>141</v>
      </c>
      <c r="W171" s="5" t="s">
        <v>612</v>
      </c>
      <c r="X171" s="7" t="s">
        <v>613</v>
      </c>
      <c r="Y171" s="42">
        <f ca="1" t="shared" si="59"/>
        <v>0.6983220925287932</v>
      </c>
      <c r="Z171" s="42">
        <f t="shared" si="60"/>
        <v>7</v>
      </c>
      <c r="AA171" s="42" t="s">
        <v>1759</v>
      </c>
      <c r="AB171" s="42" t="s">
        <v>1844</v>
      </c>
      <c r="AC171" s="39" t="s">
        <v>614</v>
      </c>
      <c r="AD171" s="39" t="s">
        <v>209</v>
      </c>
      <c r="AE171" s="39" t="s">
        <v>615</v>
      </c>
      <c r="AF171" s="39" t="s">
        <v>610</v>
      </c>
      <c r="AG171" s="39" t="s">
        <v>149</v>
      </c>
      <c r="AH171" s="39" t="s">
        <v>616</v>
      </c>
      <c r="AP171" s="39">
        <f ca="1" t="shared" si="61"/>
        <v>0.7906665048359933</v>
      </c>
      <c r="AQ171" s="39">
        <f ca="1" t="shared" si="62"/>
        <v>0.34707099429041843</v>
      </c>
      <c r="AR171" s="39">
        <f ca="1" t="shared" si="63"/>
        <v>0.7955619261994313</v>
      </c>
      <c r="AS171" s="39">
        <f ca="1" t="shared" si="64"/>
        <v>0.7088462824055428</v>
      </c>
      <c r="AT171" s="39">
        <f ca="1" t="shared" si="74"/>
        <v>0.4250042046151421</v>
      </c>
      <c r="AU171" s="39">
        <f ca="1">IF(AG171=0,"",RAND())</f>
        <v>0.1776205253105685</v>
      </c>
      <c r="AV171" s="39">
        <f ca="1">IF(AH171=0,"",RAND())</f>
        <v>0.6225060750931297</v>
      </c>
      <c r="BD171" s="38">
        <f t="shared" si="66"/>
        <v>2</v>
      </c>
      <c r="BE171" s="38">
        <f t="shared" si="67"/>
        <v>6</v>
      </c>
      <c r="BF171" s="38">
        <f t="shared" si="68"/>
        <v>1</v>
      </c>
      <c r="BG171" s="38">
        <f t="shared" si="69"/>
        <v>3</v>
      </c>
      <c r="BH171" s="38">
        <f t="shared" si="75"/>
        <v>5</v>
      </c>
      <c r="BI171" s="38">
        <f>RANK(AU171,$AP171:$BB171)</f>
        <v>7</v>
      </c>
      <c r="BJ171" s="38">
        <f>RANK(AV171,$AP171:$BB171)</f>
        <v>4</v>
      </c>
      <c r="BR171" s="38">
        <v>169</v>
      </c>
      <c r="BS171" s="38" t="str">
        <f>HLOOKUP(BD171,$AB$2:$AN171,$BR171+1)</f>
        <v>got</v>
      </c>
      <c r="BT171" s="38" t="str">
        <f>HLOOKUP(BE171,$AB$2:$AN171,$BR171+1)</f>
        <v>my</v>
      </c>
      <c r="BU171" s="38" t="str">
        <f>HLOOKUP(BF171,$AB$2:$AN171,$BR171+1)</f>
        <v>I</v>
      </c>
      <c r="BV171" s="38" t="str">
        <f>HLOOKUP(BG171,$AB$2:$AN171,$BR171+1)</f>
        <v>up</v>
      </c>
      <c r="BW171" s="38" t="str">
        <f>HLOOKUP(BH171,$AB$2:$AN171,$BR171+1)</f>
        <v>than</v>
      </c>
      <c r="BX171" s="38" t="str">
        <f>HLOOKUP(BI171,$AB$2:$AN171,$BR171+1)</f>
        <v>brother</v>
      </c>
      <c r="BY171" s="38" t="str">
        <f>HLOOKUP(BJ171,$AB$2:$AN171,$BR171+1)</f>
        <v>earlier</v>
      </c>
      <c r="BZ171" s="38"/>
      <c r="CA171" s="38"/>
      <c r="CB171" s="38"/>
      <c r="CC171" s="38"/>
      <c r="CD171" s="38"/>
      <c r="CE171" s="38"/>
      <c r="CG171" s="36" t="str">
        <f t="shared" si="71"/>
        <v>比較</v>
      </c>
    </row>
    <row r="172" spans="18:85" ht="18.75" customHeight="1">
      <c r="R172" s="35">
        <v>1</v>
      </c>
      <c r="S172" s="2" t="s">
        <v>594</v>
      </c>
      <c r="T172" s="2"/>
      <c r="U172" s="1">
        <v>2</v>
      </c>
      <c r="V172" s="42">
        <f t="shared" si="76"/>
        <v>238</v>
      </c>
      <c r="W172" s="5" t="s">
        <v>617</v>
      </c>
      <c r="X172" s="7" t="s">
        <v>618</v>
      </c>
      <c r="Y172" s="42">
        <f ca="1" t="shared" si="59"/>
        <v>0.43259772527783324</v>
      </c>
      <c r="Z172" s="42">
        <f t="shared" si="60"/>
        <v>8</v>
      </c>
      <c r="AA172" s="42" t="s">
        <v>104</v>
      </c>
      <c r="AB172" s="42" t="s">
        <v>2018</v>
      </c>
      <c r="AC172" s="39" t="s">
        <v>1883</v>
      </c>
      <c r="AD172" s="39" t="s">
        <v>1881</v>
      </c>
      <c r="AE172" s="39" t="s">
        <v>619</v>
      </c>
      <c r="AF172" s="39" t="s">
        <v>375</v>
      </c>
      <c r="AG172" s="39" t="s">
        <v>610</v>
      </c>
      <c r="AH172" s="39" t="s">
        <v>2032</v>
      </c>
      <c r="AI172" s="39" t="s">
        <v>305</v>
      </c>
      <c r="AP172" s="39">
        <f ca="1" t="shared" si="61"/>
        <v>0.24319416616577705</v>
      </c>
      <c r="AQ172" s="39">
        <f ca="1" t="shared" si="62"/>
        <v>0.6212329140963899</v>
      </c>
      <c r="AR172" s="39">
        <f ca="1" t="shared" si="63"/>
        <v>0.33977634064541373</v>
      </c>
      <c r="AS172" s="39">
        <f ca="1" t="shared" si="64"/>
        <v>0.7244712215829514</v>
      </c>
      <c r="AT172" s="39">
        <f ca="1" t="shared" si="74"/>
        <v>0.1547684786082668</v>
      </c>
      <c r="AU172" s="39">
        <f ca="1">IF(AG172=0,"",RAND())</f>
        <v>0.19255541178836966</v>
      </c>
      <c r="AV172" s="39">
        <f ca="1">IF(AH172=0,"",RAND())</f>
        <v>0.29802617357840133</v>
      </c>
      <c r="AW172" s="39">
        <f ca="1">IF(AI172=0,"",RAND())</f>
        <v>0.12637771347948323</v>
      </c>
      <c r="BC172" s="38">
        <f ca="1">IF(AO172=0,"",RAND())</f>
      </c>
      <c r="BD172" s="38">
        <f t="shared" si="66"/>
        <v>5</v>
      </c>
      <c r="BE172" s="38">
        <f t="shared" si="67"/>
        <v>2</v>
      </c>
      <c r="BF172" s="38">
        <f t="shared" si="68"/>
        <v>3</v>
      </c>
      <c r="BG172" s="38">
        <f t="shared" si="69"/>
        <v>1</v>
      </c>
      <c r="BH172" s="38">
        <f t="shared" si="75"/>
        <v>7</v>
      </c>
      <c r="BI172" s="38">
        <f>RANK(AU172,$AP172:$BB172)</f>
        <v>6</v>
      </c>
      <c r="BJ172" s="38">
        <f>RANK(AV172,$AP172:$BB172)</f>
        <v>4</v>
      </c>
      <c r="BK172" s="38">
        <f>RANK(AW172,$AP172:$BB172)</f>
        <v>8</v>
      </c>
      <c r="BR172" s="38">
        <v>170</v>
      </c>
      <c r="BS172" s="38" t="str">
        <f>HLOOKUP(BD172,$AB$2:$AN172,$BR172+1)</f>
        <v>interesting</v>
      </c>
      <c r="BT172" s="38" t="str">
        <f>HLOOKUP(BE172,$AB$2:$AN172,$BR172+1)</f>
        <v>book</v>
      </c>
      <c r="BU172" s="38" t="str">
        <f>HLOOKUP(BF172,$AB$2:$AN172,$BR172+1)</f>
        <v>is</v>
      </c>
      <c r="BV172" s="38" t="str">
        <f>HLOOKUP(BG172,$AB$2:$AN172,$BR172+1)</f>
        <v>this</v>
      </c>
      <c r="BW172" s="38" t="str">
        <f>HLOOKUP(BH172,$AB$2:$AN172,$BR172+1)</f>
        <v>that</v>
      </c>
      <c r="BX172" s="38" t="str">
        <f>HLOOKUP(BI172,$AB$2:$AN172,$BR172+1)</f>
        <v>than</v>
      </c>
      <c r="BY172" s="38" t="str">
        <f>HLOOKUP(BJ172,$AB$2:$AN172,$BR172+1)</f>
        <v>more</v>
      </c>
      <c r="BZ172" s="38" t="str">
        <f>HLOOKUP(BK172,$AB$2:$AN172,$BR172+1)</f>
        <v>one</v>
      </c>
      <c r="CA172" s="38"/>
      <c r="CB172" s="38"/>
      <c r="CC172" s="38"/>
      <c r="CD172" s="38"/>
      <c r="CE172" s="38"/>
      <c r="CG172" s="36" t="str">
        <f t="shared" si="71"/>
        <v>比較</v>
      </c>
    </row>
    <row r="173" spans="18:85" ht="18.75" customHeight="1">
      <c r="R173" s="35">
        <v>1</v>
      </c>
      <c r="S173" s="2" t="s">
        <v>594</v>
      </c>
      <c r="T173" s="2"/>
      <c r="U173" s="1">
        <v>2</v>
      </c>
      <c r="V173" s="42">
        <f t="shared" si="76"/>
        <v>114</v>
      </c>
      <c r="W173" s="5" t="s">
        <v>620</v>
      </c>
      <c r="X173" s="7" t="s">
        <v>621</v>
      </c>
      <c r="Y173" s="42">
        <f ca="1" t="shared" si="59"/>
        <v>0.7535869536002981</v>
      </c>
      <c r="Z173" s="42">
        <f t="shared" si="60"/>
        <v>6</v>
      </c>
      <c r="AA173" s="42" t="s">
        <v>1758</v>
      </c>
      <c r="AB173" s="42" t="s">
        <v>1841</v>
      </c>
      <c r="AC173" s="39" t="s">
        <v>622</v>
      </c>
      <c r="AD173" s="39" t="s">
        <v>619</v>
      </c>
      <c r="AE173" s="39" t="s">
        <v>623</v>
      </c>
      <c r="AF173" s="39" t="s">
        <v>610</v>
      </c>
      <c r="AG173" s="39" t="s">
        <v>2053</v>
      </c>
      <c r="AP173" s="39">
        <f ca="1" t="shared" si="61"/>
        <v>0.24263125843116073</v>
      </c>
      <c r="AQ173" s="39">
        <f ca="1" t="shared" si="62"/>
        <v>0.09291605242957401</v>
      </c>
      <c r="AR173" s="39">
        <f ca="1" t="shared" si="63"/>
        <v>0.7398779108463938</v>
      </c>
      <c r="AS173" s="39">
        <f ca="1" t="shared" si="64"/>
        <v>0.3887619696831719</v>
      </c>
      <c r="AT173" s="39">
        <f ca="1" t="shared" si="74"/>
        <v>0.5522894224331205</v>
      </c>
      <c r="AU173" s="39">
        <f aca="true" ca="1" t="shared" si="81" ref="AU173:AU183">IF(AG173=0,"",RAND())</f>
        <v>0.2457447156765653</v>
      </c>
      <c r="BD173" s="38">
        <f t="shared" si="66"/>
        <v>5</v>
      </c>
      <c r="BE173" s="38">
        <f t="shared" si="67"/>
        <v>6</v>
      </c>
      <c r="BF173" s="38">
        <f t="shared" si="68"/>
        <v>1</v>
      </c>
      <c r="BG173" s="38">
        <f t="shared" si="69"/>
        <v>3</v>
      </c>
      <c r="BH173" s="38">
        <f t="shared" si="75"/>
        <v>2</v>
      </c>
      <c r="BI173" s="38">
        <f aca="true" t="shared" si="82" ref="BI173:BI183">RANK(AU173,$AP173:$BB173)</f>
        <v>4</v>
      </c>
      <c r="BR173" s="38">
        <v>171</v>
      </c>
      <c r="BS173" s="38" t="str">
        <f>HLOOKUP(BD173,$AB$2:$AN173,$BR173+1)</f>
        <v>than</v>
      </c>
      <c r="BT173" s="38" t="str">
        <f>HLOOKUP(BE173,$AB$2:$AN173,$BR173+1)</f>
        <v>he</v>
      </c>
      <c r="BU173" s="38" t="str">
        <f>HLOOKUP(BF173,$AB$2:$AN173,$BR173+1)</f>
        <v>I</v>
      </c>
      <c r="BV173" s="38" t="str">
        <f>HLOOKUP(BG173,$AB$2:$AN173,$BR173+1)</f>
        <v>more</v>
      </c>
      <c r="BW173" s="38" t="str">
        <f>HLOOKUP(BH173,$AB$2:$AN173,$BR173+1)</f>
        <v>spoke</v>
      </c>
      <c r="BX173" s="38" t="str">
        <f>HLOOKUP(BI173,$AB$2:$AN173,$BR173+1)</f>
        <v>slowly</v>
      </c>
      <c r="BZ173" s="38"/>
      <c r="CA173" s="38"/>
      <c r="CB173" s="38"/>
      <c r="CC173" s="38"/>
      <c r="CD173" s="38"/>
      <c r="CE173" s="38"/>
      <c r="CG173" s="36" t="str">
        <f t="shared" si="71"/>
        <v>比較</v>
      </c>
    </row>
    <row r="174" spans="18:85" ht="18.75" customHeight="1">
      <c r="R174" s="35">
        <v>1</v>
      </c>
      <c r="S174" s="2" t="s">
        <v>594</v>
      </c>
      <c r="T174" s="2"/>
      <c r="U174" s="1">
        <v>2</v>
      </c>
      <c r="V174" s="42">
        <f t="shared" si="76"/>
        <v>355</v>
      </c>
      <c r="W174" s="5" t="s">
        <v>624</v>
      </c>
      <c r="X174" s="7" t="s">
        <v>625</v>
      </c>
      <c r="Y174" s="42">
        <f ca="1" t="shared" si="59"/>
        <v>0.18879830852811486</v>
      </c>
      <c r="Z174" s="42">
        <f t="shared" si="60"/>
        <v>7</v>
      </c>
      <c r="AA174" s="42" t="s">
        <v>1825</v>
      </c>
      <c r="AB174" s="42" t="s">
        <v>2033</v>
      </c>
      <c r="AC174" s="39" t="s">
        <v>626</v>
      </c>
      <c r="AD174" s="39" t="s">
        <v>1881</v>
      </c>
      <c r="AE174" s="39" t="s">
        <v>580</v>
      </c>
      <c r="AF174" s="39" t="s">
        <v>214</v>
      </c>
      <c r="AG174" s="39" t="s">
        <v>610</v>
      </c>
      <c r="AH174" s="39" t="s">
        <v>289</v>
      </c>
      <c r="AP174" s="39">
        <f ca="1" t="shared" si="61"/>
        <v>0.7293351035389266</v>
      </c>
      <c r="AQ174" s="39">
        <f ca="1" t="shared" si="62"/>
        <v>0.011378855798238163</v>
      </c>
      <c r="AR174" s="39">
        <f ca="1" t="shared" si="63"/>
        <v>0.9630697944970017</v>
      </c>
      <c r="AS174" s="39">
        <f ca="1" t="shared" si="64"/>
        <v>0.4725097248858099</v>
      </c>
      <c r="AT174" s="39">
        <f ca="1" t="shared" si="74"/>
        <v>0.5197787550536619</v>
      </c>
      <c r="AU174" s="39">
        <f ca="1" t="shared" si="81"/>
        <v>0.9584803820134162</v>
      </c>
      <c r="AV174" s="39">
        <f aca="true" ca="1" t="shared" si="83" ref="AV174:AV181">IF(AH174=0,"",RAND())</f>
        <v>0.4471587537608164</v>
      </c>
      <c r="BD174" s="38">
        <f t="shared" si="66"/>
        <v>3</v>
      </c>
      <c r="BE174" s="38">
        <f t="shared" si="67"/>
        <v>7</v>
      </c>
      <c r="BF174" s="38">
        <f t="shared" si="68"/>
        <v>1</v>
      </c>
      <c r="BG174" s="38">
        <f t="shared" si="69"/>
        <v>5</v>
      </c>
      <c r="BH174" s="38">
        <f t="shared" si="75"/>
        <v>4</v>
      </c>
      <c r="BI174" s="38">
        <f t="shared" si="82"/>
        <v>2</v>
      </c>
      <c r="BJ174" s="38">
        <f aca="true" t="shared" si="84" ref="BJ174:BJ181">RANK(AV174,$AP174:$BB174)</f>
        <v>6</v>
      </c>
      <c r="BR174" s="38">
        <v>172</v>
      </c>
      <c r="BS174" s="38" t="str">
        <f>HLOOKUP(BD174,$AB$2:$AN174,$BR174+1)</f>
        <v>is</v>
      </c>
      <c r="BT174" s="38" t="str">
        <f>HLOOKUP(BE174,$AB$2:$AN174,$BR174+1)</f>
        <v>mine</v>
      </c>
      <c r="BU174" s="38" t="str">
        <f>HLOOKUP(BF174,$AB$2:$AN174,$BR174+1)</f>
        <v>your</v>
      </c>
      <c r="BV174" s="38" t="str">
        <f>HLOOKUP(BG174,$AB$2:$AN174,$BR174+1)</f>
        <v>better</v>
      </c>
      <c r="BW174" s="38" t="str">
        <f>HLOOKUP(BH174,$AB$2:$AN174,$BR174+1)</f>
        <v>much</v>
      </c>
      <c r="BX174" s="38" t="str">
        <f>HLOOKUP(BI174,$AB$2:$AN174,$BR174+1)</f>
        <v>bike</v>
      </c>
      <c r="BY174" s="38" t="str">
        <f>HLOOKUP(BJ174,$AB$2:$AN174,$BR174+1)</f>
        <v>than</v>
      </c>
      <c r="BZ174" s="38"/>
      <c r="CA174" s="38"/>
      <c r="CB174" s="38"/>
      <c r="CC174" s="38"/>
      <c r="CD174" s="38"/>
      <c r="CE174" s="38"/>
      <c r="CG174" s="36" t="str">
        <f t="shared" si="71"/>
        <v>比較</v>
      </c>
    </row>
    <row r="175" spans="18:85" ht="18.75" customHeight="1">
      <c r="R175" s="35">
        <v>1</v>
      </c>
      <c r="S175" s="2" t="s">
        <v>594</v>
      </c>
      <c r="T175" s="2"/>
      <c r="U175" s="1">
        <v>2</v>
      </c>
      <c r="V175" s="42">
        <f t="shared" si="76"/>
        <v>259</v>
      </c>
      <c r="W175" s="5" t="s">
        <v>627</v>
      </c>
      <c r="X175" s="7" t="s">
        <v>628</v>
      </c>
      <c r="Y175" s="42">
        <f ca="1" t="shared" si="59"/>
        <v>0.3995150546159951</v>
      </c>
      <c r="Z175" s="42">
        <f t="shared" si="60"/>
        <v>8</v>
      </c>
      <c r="AA175" s="42" t="s">
        <v>54</v>
      </c>
      <c r="AB175" s="42" t="s">
        <v>2018</v>
      </c>
      <c r="AC175" s="39" t="s">
        <v>1883</v>
      </c>
      <c r="AD175" s="39" t="s">
        <v>1881</v>
      </c>
      <c r="AE175" s="39" t="s">
        <v>629</v>
      </c>
      <c r="AF175" s="39" t="s">
        <v>610</v>
      </c>
      <c r="AG175" s="39" t="s">
        <v>1905</v>
      </c>
      <c r="AH175" s="39" t="s">
        <v>630</v>
      </c>
      <c r="AI175" s="39" t="s">
        <v>1883</v>
      </c>
      <c r="AP175" s="39">
        <f ca="1" t="shared" si="61"/>
        <v>0.19295825401279654</v>
      </c>
      <c r="AQ175" s="39">
        <f ca="1" t="shared" si="62"/>
        <v>0.2543396596747931</v>
      </c>
      <c r="AR175" s="39">
        <f ca="1" t="shared" si="63"/>
        <v>0.08112466614309399</v>
      </c>
      <c r="AS175" s="39">
        <f ca="1" t="shared" si="64"/>
        <v>0.6386296335662369</v>
      </c>
      <c r="AT175" s="39">
        <f ca="1" t="shared" si="74"/>
        <v>0.9366731913261057</v>
      </c>
      <c r="AU175" s="39">
        <f ca="1" t="shared" si="81"/>
        <v>0.27873901368421805</v>
      </c>
      <c r="AV175" s="39">
        <f ca="1" t="shared" si="83"/>
        <v>0.7071803927054792</v>
      </c>
      <c r="AW175" s="39">
        <f ca="1">IF(AI175=0,"",RAND())</f>
        <v>0.4299637605108897</v>
      </c>
      <c r="BC175" s="38">
        <f ca="1">IF(AO175=0,"",RAND())</f>
      </c>
      <c r="BD175" s="38">
        <f t="shared" si="66"/>
        <v>7</v>
      </c>
      <c r="BE175" s="38">
        <f t="shared" si="67"/>
        <v>6</v>
      </c>
      <c r="BF175" s="38">
        <f t="shared" si="68"/>
        <v>8</v>
      </c>
      <c r="BG175" s="38">
        <f t="shared" si="69"/>
        <v>3</v>
      </c>
      <c r="BH175" s="38">
        <f t="shared" si="75"/>
        <v>1</v>
      </c>
      <c r="BI175" s="38">
        <f t="shared" si="82"/>
        <v>5</v>
      </c>
      <c r="BJ175" s="38">
        <f t="shared" si="84"/>
        <v>2</v>
      </c>
      <c r="BK175" s="38">
        <f>RANK(AW175,$AP175:$BB175)</f>
        <v>4</v>
      </c>
      <c r="BR175" s="38">
        <v>173</v>
      </c>
      <c r="BS175" s="38" t="str">
        <f>HLOOKUP(BD175,$AB$2:$AN175,$BR175+1)</f>
        <v>other</v>
      </c>
      <c r="BT175" s="38" t="str">
        <f>HLOOKUP(BE175,$AB$2:$AN175,$BR175+1)</f>
        <v>any</v>
      </c>
      <c r="BU175" s="38" t="str">
        <f>HLOOKUP(BF175,$AB$2:$AN175,$BR175+1)</f>
        <v>book</v>
      </c>
      <c r="BV175" s="38" t="str">
        <f>HLOOKUP(BG175,$AB$2:$AN175,$BR175+1)</f>
        <v>is</v>
      </c>
      <c r="BW175" s="38" t="str">
        <f>HLOOKUP(BH175,$AB$2:$AN175,$BR175+1)</f>
        <v>this</v>
      </c>
      <c r="BX175" s="38" t="str">
        <f>HLOOKUP(BI175,$AB$2:$AN175,$BR175+1)</f>
        <v>than</v>
      </c>
      <c r="BY175" s="38" t="str">
        <f>HLOOKUP(BJ175,$AB$2:$AN175,$BR175+1)</f>
        <v>book</v>
      </c>
      <c r="BZ175" s="38" t="str">
        <f>HLOOKUP(BK175,$AB$2:$AN175,$BR175+1)</f>
        <v>newer</v>
      </c>
      <c r="CA175" s="38"/>
      <c r="CB175" s="38"/>
      <c r="CC175" s="38"/>
      <c r="CD175" s="38"/>
      <c r="CE175" s="38"/>
      <c r="CG175" s="36" t="str">
        <f t="shared" si="71"/>
        <v>比較</v>
      </c>
    </row>
    <row r="176" spans="18:85" ht="18.75" customHeight="1">
      <c r="R176" s="35">
        <v>1</v>
      </c>
      <c r="S176" s="2" t="s">
        <v>594</v>
      </c>
      <c r="T176" s="2"/>
      <c r="U176" s="1">
        <v>2</v>
      </c>
      <c r="V176" s="42">
        <f t="shared" si="76"/>
        <v>75</v>
      </c>
      <c r="W176" s="7" t="s">
        <v>631</v>
      </c>
      <c r="X176" s="7" t="s">
        <v>632</v>
      </c>
      <c r="Y176" s="42">
        <f ca="1" t="shared" si="59"/>
        <v>0.8486783836881164</v>
      </c>
      <c r="Z176" s="42">
        <f t="shared" si="60"/>
        <v>7</v>
      </c>
      <c r="AA176" s="42" t="s">
        <v>2014</v>
      </c>
      <c r="AB176" s="42" t="s">
        <v>633</v>
      </c>
      <c r="AC176" s="39" t="s">
        <v>1881</v>
      </c>
      <c r="AD176" s="39" t="s">
        <v>634</v>
      </c>
      <c r="AE176" s="39" t="s">
        <v>2029</v>
      </c>
      <c r="AF176" s="39" t="s">
        <v>635</v>
      </c>
      <c r="AG176" s="39" t="s">
        <v>636</v>
      </c>
      <c r="AH176" s="39" t="s">
        <v>637</v>
      </c>
      <c r="AP176" s="39">
        <f ca="1" t="shared" si="61"/>
        <v>0.645854759479513</v>
      </c>
      <c r="AQ176" s="39">
        <f ca="1" t="shared" si="62"/>
        <v>0.1509198482970291</v>
      </c>
      <c r="AR176" s="39">
        <f ca="1" t="shared" si="63"/>
        <v>0.39515712512270373</v>
      </c>
      <c r="AS176" s="39">
        <f ca="1" t="shared" si="64"/>
        <v>0.47392674144786473</v>
      </c>
      <c r="AT176" s="39">
        <f ca="1" t="shared" si="74"/>
        <v>0.04945283007337187</v>
      </c>
      <c r="AU176" s="39">
        <f ca="1" t="shared" si="81"/>
        <v>0.8875711505851089</v>
      </c>
      <c r="AV176" s="39">
        <f ca="1" t="shared" si="83"/>
        <v>0.04759689635486719</v>
      </c>
      <c r="BD176" s="38">
        <f t="shared" si="66"/>
        <v>2</v>
      </c>
      <c r="BE176" s="38">
        <f t="shared" si="67"/>
        <v>5</v>
      </c>
      <c r="BF176" s="38">
        <f t="shared" si="68"/>
        <v>4</v>
      </c>
      <c r="BG176" s="38">
        <f t="shared" si="69"/>
        <v>3</v>
      </c>
      <c r="BH176" s="38">
        <f t="shared" si="75"/>
        <v>6</v>
      </c>
      <c r="BI176" s="38">
        <f t="shared" si="82"/>
        <v>1</v>
      </c>
      <c r="BJ176" s="38">
        <f t="shared" si="84"/>
        <v>7</v>
      </c>
      <c r="BR176" s="38">
        <v>174</v>
      </c>
      <c r="BS176" s="38" t="str">
        <f>HLOOKUP(BD176,$AB$2:$AN176,$BR176+1)</f>
        <v>is</v>
      </c>
      <c r="BT176" s="38" t="str">
        <f>HLOOKUP(BE176,$AB$2:$AN176,$BR176+1)</f>
        <v>June</v>
      </c>
      <c r="BU176" s="38" t="str">
        <f>HLOOKUP(BF176,$AB$2:$AN176,$BR176+1)</f>
        <v>,</v>
      </c>
      <c r="BV176" s="38" t="str">
        <f>HLOOKUP(BG176,$AB$2:$AN176,$BR176+1)</f>
        <v>longer</v>
      </c>
      <c r="BW176" s="38" t="str">
        <f>HLOOKUP(BH176,$AB$2:$AN176,$BR176+1)</f>
        <v>or</v>
      </c>
      <c r="BX176" s="38" t="str">
        <f>HLOOKUP(BI176,$AB$2:$AN176,$BR176+1)</f>
        <v>which</v>
      </c>
      <c r="BY176" s="38" t="str">
        <f>HLOOKUP(BJ176,$AB$2:$AN176,$BR176+1)</f>
        <v>July</v>
      </c>
      <c r="BZ176" s="38"/>
      <c r="CA176" s="38"/>
      <c r="CB176" s="38"/>
      <c r="CC176" s="38"/>
      <c r="CD176" s="38"/>
      <c r="CE176" s="38"/>
      <c r="CG176" s="36" t="str">
        <f t="shared" si="71"/>
        <v>比較</v>
      </c>
    </row>
    <row r="177" spans="18:85" ht="18.75" customHeight="1">
      <c r="R177" s="35">
        <v>1</v>
      </c>
      <c r="S177" s="2" t="s">
        <v>594</v>
      </c>
      <c r="T177" s="2"/>
      <c r="U177" s="1">
        <v>2</v>
      </c>
      <c r="V177" s="42">
        <f t="shared" si="76"/>
        <v>395</v>
      </c>
      <c r="W177" s="5" t="s">
        <v>638</v>
      </c>
      <c r="X177" s="7" t="s">
        <v>639</v>
      </c>
      <c r="Y177" s="42">
        <f ca="1" t="shared" si="59"/>
        <v>0.08173320099149173</v>
      </c>
      <c r="Z177" s="42">
        <f t="shared" si="60"/>
        <v>8</v>
      </c>
      <c r="AA177" s="42" t="s">
        <v>2014</v>
      </c>
      <c r="AB177" s="42" t="s">
        <v>63</v>
      </c>
      <c r="AC177" s="39" t="s">
        <v>151</v>
      </c>
      <c r="AD177" s="39" t="s">
        <v>179</v>
      </c>
      <c r="AE177" s="39" t="s">
        <v>1845</v>
      </c>
      <c r="AF177" s="39" t="s">
        <v>2029</v>
      </c>
      <c r="AG177" s="39" t="s">
        <v>2060</v>
      </c>
      <c r="AH177" s="39" t="s">
        <v>636</v>
      </c>
      <c r="AI177" s="39" t="s">
        <v>640</v>
      </c>
      <c r="AP177" s="39">
        <f ca="1" t="shared" si="61"/>
        <v>0.8869192226754592</v>
      </c>
      <c r="AQ177" s="39">
        <f ca="1" t="shared" si="62"/>
        <v>0.6450128956847605</v>
      </c>
      <c r="AR177" s="39">
        <f ca="1" t="shared" si="63"/>
        <v>0.8829755200328808</v>
      </c>
      <c r="AS177" s="39">
        <f ca="1" t="shared" si="64"/>
        <v>0.7728006916019423</v>
      </c>
      <c r="AT177" s="39">
        <f ca="1" t="shared" si="74"/>
        <v>0.9139092429225615</v>
      </c>
      <c r="AU177" s="39">
        <f ca="1" t="shared" si="81"/>
        <v>0.7140017424763165</v>
      </c>
      <c r="AV177" s="39">
        <f ca="1" t="shared" si="83"/>
        <v>0.42243985990470545</v>
      </c>
      <c r="AW177" s="39">
        <f ca="1">IF(AI177=0,"",RAND())</f>
        <v>0.9931911241122275</v>
      </c>
      <c r="BC177" s="38">
        <f ca="1">IF(AO177=0,"",RAND())</f>
      </c>
      <c r="BD177" s="38">
        <f t="shared" si="66"/>
        <v>3</v>
      </c>
      <c r="BE177" s="38">
        <f t="shared" si="67"/>
        <v>7</v>
      </c>
      <c r="BF177" s="38">
        <f t="shared" si="68"/>
        <v>4</v>
      </c>
      <c r="BG177" s="38">
        <f t="shared" si="69"/>
        <v>5</v>
      </c>
      <c r="BH177" s="38">
        <f t="shared" si="75"/>
        <v>2</v>
      </c>
      <c r="BI177" s="38">
        <f t="shared" si="82"/>
        <v>6</v>
      </c>
      <c r="BJ177" s="38">
        <f t="shared" si="84"/>
        <v>8</v>
      </c>
      <c r="BK177" s="38">
        <f>RANK(AW177,$AP177:$BB177)</f>
        <v>1</v>
      </c>
      <c r="BR177" s="38">
        <v>175</v>
      </c>
      <c r="BS177" s="38" t="str">
        <f>HLOOKUP(BD177,$AB$2:$AN177,$BR177+1)</f>
        <v>run</v>
      </c>
      <c r="BT177" s="38" t="str">
        <f>HLOOKUP(BE177,$AB$2:$AN177,$BR177+1)</f>
        <v>or</v>
      </c>
      <c r="BU177" s="38" t="str">
        <f>HLOOKUP(BF177,$AB$2:$AN177,$BR177+1)</f>
        <v>faster</v>
      </c>
      <c r="BV177" s="38" t="str">
        <f>HLOOKUP(BG177,$AB$2:$AN177,$BR177+1)</f>
        <v>,</v>
      </c>
      <c r="BW177" s="38" t="str">
        <f>HLOOKUP(BH177,$AB$2:$AN177,$BR177+1)</f>
        <v>can</v>
      </c>
      <c r="BX177" s="38" t="str">
        <f>HLOOKUP(BI177,$AB$2:$AN177,$BR177+1)</f>
        <v>you</v>
      </c>
      <c r="BY177" s="38" t="str">
        <f>HLOOKUP(BJ177,$AB$2:$AN177,$BR177+1)</f>
        <v>Tom</v>
      </c>
      <c r="BZ177" s="38" t="str">
        <f>HLOOKUP(BK177,$AB$2:$AN177,$BR177+1)</f>
        <v>who</v>
      </c>
      <c r="CA177" s="38"/>
      <c r="CB177" s="38"/>
      <c r="CC177" s="38"/>
      <c r="CD177" s="38"/>
      <c r="CE177" s="38"/>
      <c r="CG177" s="36" t="str">
        <f t="shared" si="71"/>
        <v>比較</v>
      </c>
    </row>
    <row r="178" spans="18:85" ht="18.75" customHeight="1">
      <c r="R178" s="35">
        <v>1</v>
      </c>
      <c r="S178" s="2" t="s">
        <v>594</v>
      </c>
      <c r="T178" s="2"/>
      <c r="U178" s="1">
        <v>2</v>
      </c>
      <c r="V178" s="42">
        <f t="shared" si="76"/>
        <v>47</v>
      </c>
      <c r="W178" s="5" t="s">
        <v>641</v>
      </c>
      <c r="X178" s="7" t="s">
        <v>642</v>
      </c>
      <c r="Y178" s="42">
        <f ca="1" t="shared" si="59"/>
        <v>0.9130939374402598</v>
      </c>
      <c r="Z178" s="42">
        <f t="shared" si="60"/>
        <v>7</v>
      </c>
      <c r="AA178" s="42" t="s">
        <v>1846</v>
      </c>
      <c r="AB178" s="42" t="s">
        <v>1847</v>
      </c>
      <c r="AC178" s="39" t="s">
        <v>1881</v>
      </c>
      <c r="AD178" s="39" t="s">
        <v>1885</v>
      </c>
      <c r="AE178" s="39" t="s">
        <v>643</v>
      </c>
      <c r="AF178" s="39" t="s">
        <v>1907</v>
      </c>
      <c r="AG178" s="39" t="s">
        <v>1900</v>
      </c>
      <c r="AH178" s="39" t="s">
        <v>644</v>
      </c>
      <c r="AP178" s="39">
        <f ca="1" t="shared" si="61"/>
        <v>0.841091529646014</v>
      </c>
      <c r="AQ178" s="39">
        <f ca="1" t="shared" si="62"/>
        <v>0.5712396535031887</v>
      </c>
      <c r="AR178" s="39">
        <f ca="1" t="shared" si="63"/>
        <v>0.35596405481648574</v>
      </c>
      <c r="AS178" s="39">
        <f ca="1" t="shared" si="64"/>
        <v>0.3360787867355306</v>
      </c>
      <c r="AT178" s="39">
        <f ca="1" t="shared" si="74"/>
        <v>0.13430935270647315</v>
      </c>
      <c r="AU178" s="39">
        <f ca="1" t="shared" si="81"/>
        <v>0.26347993027281325</v>
      </c>
      <c r="AV178" s="39">
        <f ca="1" t="shared" si="83"/>
        <v>0.8477222092988821</v>
      </c>
      <c r="BD178" s="38">
        <f t="shared" si="66"/>
        <v>2</v>
      </c>
      <c r="BE178" s="38">
        <f t="shared" si="67"/>
        <v>3</v>
      </c>
      <c r="BF178" s="38">
        <f t="shared" si="68"/>
        <v>4</v>
      </c>
      <c r="BG178" s="38">
        <f t="shared" si="69"/>
        <v>5</v>
      </c>
      <c r="BH178" s="38">
        <f t="shared" si="75"/>
        <v>7</v>
      </c>
      <c r="BI178" s="38">
        <f t="shared" si="82"/>
        <v>6</v>
      </c>
      <c r="BJ178" s="38">
        <f t="shared" si="84"/>
        <v>1</v>
      </c>
      <c r="BR178" s="38">
        <v>176</v>
      </c>
      <c r="BS178" s="38" t="str">
        <f>HLOOKUP(BD178,$AB$2:$AN178,$BR178+1)</f>
        <v>is</v>
      </c>
      <c r="BT178" s="38" t="str">
        <f>HLOOKUP(BE178,$AB$2:$AN178,$BR178+1)</f>
        <v>the</v>
      </c>
      <c r="BU178" s="38" t="str">
        <f>HLOOKUP(BF178,$AB$2:$AN178,$BR178+1)</f>
        <v>tallest</v>
      </c>
      <c r="BV178" s="38" t="str">
        <f>HLOOKUP(BG178,$AB$2:$AN178,$BR178+1)</f>
        <v>in</v>
      </c>
      <c r="BW178" s="38" t="str">
        <f>HLOOKUP(BH178,$AB$2:$AN178,$BR178+1)</f>
        <v>class</v>
      </c>
      <c r="BX178" s="38" t="str">
        <f>HLOOKUP(BI178,$AB$2:$AN178,$BR178+1)</f>
        <v>his</v>
      </c>
      <c r="BY178" s="38" t="str">
        <f>HLOOKUP(BJ178,$AB$2:$AN178,$BR178+1)</f>
        <v>Tom</v>
      </c>
      <c r="BZ178" s="38"/>
      <c r="CA178" s="38"/>
      <c r="CB178" s="38"/>
      <c r="CC178" s="38"/>
      <c r="CD178" s="38"/>
      <c r="CE178" s="38"/>
      <c r="CG178" s="36" t="str">
        <f t="shared" si="71"/>
        <v>比較</v>
      </c>
    </row>
    <row r="179" spans="18:85" ht="18.75" customHeight="1">
      <c r="R179" s="35">
        <v>1</v>
      </c>
      <c r="S179" s="2" t="s">
        <v>594</v>
      </c>
      <c r="T179" s="2"/>
      <c r="U179" s="1">
        <v>2</v>
      </c>
      <c r="V179" s="42">
        <f t="shared" si="76"/>
        <v>136</v>
      </c>
      <c r="W179" s="5" t="s">
        <v>645</v>
      </c>
      <c r="X179" s="7" t="s">
        <v>646</v>
      </c>
      <c r="Y179" s="42">
        <f ca="1" t="shared" si="59"/>
        <v>0.7068866007914485</v>
      </c>
      <c r="Z179" s="42">
        <f t="shared" si="60"/>
        <v>7</v>
      </c>
      <c r="AA179" s="42" t="s">
        <v>1758</v>
      </c>
      <c r="AB179" s="42" t="s">
        <v>1841</v>
      </c>
      <c r="AC179" s="39" t="s">
        <v>614</v>
      </c>
      <c r="AD179" s="39" t="s">
        <v>209</v>
      </c>
      <c r="AE179" s="39" t="s">
        <v>647</v>
      </c>
      <c r="AF179" s="39" t="s">
        <v>1907</v>
      </c>
      <c r="AG179" s="39" t="s">
        <v>149</v>
      </c>
      <c r="AH179" s="39" t="s">
        <v>648</v>
      </c>
      <c r="AP179" s="39">
        <f ca="1" t="shared" si="61"/>
        <v>0.8097409454766211</v>
      </c>
      <c r="AQ179" s="39">
        <f ca="1" t="shared" si="62"/>
        <v>0.6771525258960311</v>
      </c>
      <c r="AR179" s="39">
        <f ca="1" t="shared" si="63"/>
        <v>0.5262838249218582</v>
      </c>
      <c r="AS179" s="39">
        <f ca="1" t="shared" si="64"/>
        <v>0.8870378183428853</v>
      </c>
      <c r="AT179" s="39">
        <f ca="1" t="shared" si="74"/>
        <v>0.8447715575695005</v>
      </c>
      <c r="AU179" s="39">
        <f ca="1" t="shared" si="81"/>
        <v>0.7127938900644946</v>
      </c>
      <c r="AV179" s="39">
        <f ca="1" t="shared" si="83"/>
        <v>0.5601213234010922</v>
      </c>
      <c r="BD179" s="38">
        <f t="shared" si="66"/>
        <v>3</v>
      </c>
      <c r="BE179" s="38">
        <f t="shared" si="67"/>
        <v>5</v>
      </c>
      <c r="BF179" s="38">
        <f t="shared" si="68"/>
        <v>7</v>
      </c>
      <c r="BG179" s="38">
        <f t="shared" si="69"/>
        <v>1</v>
      </c>
      <c r="BH179" s="38">
        <f t="shared" si="75"/>
        <v>2</v>
      </c>
      <c r="BI179" s="38">
        <f t="shared" si="82"/>
        <v>4</v>
      </c>
      <c r="BJ179" s="38">
        <f t="shared" si="84"/>
        <v>6</v>
      </c>
      <c r="BR179" s="38">
        <v>177</v>
      </c>
      <c r="BS179" s="38" t="str">
        <f>HLOOKUP(BD179,$AB$2:$AN179,$BR179+1)</f>
        <v>up</v>
      </c>
      <c r="BT179" s="38" t="str">
        <f>HLOOKUP(BE179,$AB$2:$AN179,$BR179+1)</f>
        <v>in</v>
      </c>
      <c r="BU179" s="38" t="str">
        <f>HLOOKUP(BF179,$AB$2:$AN179,$BR179+1)</f>
        <v>family</v>
      </c>
      <c r="BV179" s="38" t="str">
        <f>HLOOKUP(BG179,$AB$2:$AN179,$BR179+1)</f>
        <v>I</v>
      </c>
      <c r="BW179" s="38" t="str">
        <f>HLOOKUP(BH179,$AB$2:$AN179,$BR179+1)</f>
        <v>got</v>
      </c>
      <c r="BX179" s="38" t="str">
        <f>HLOOKUP(BI179,$AB$2:$AN179,$BR179+1)</f>
        <v>earliest</v>
      </c>
      <c r="BY179" s="38" t="str">
        <f>HLOOKUP(BJ179,$AB$2:$AN179,$BR179+1)</f>
        <v>my</v>
      </c>
      <c r="BZ179" s="38"/>
      <c r="CA179" s="38"/>
      <c r="CB179" s="38"/>
      <c r="CC179" s="38"/>
      <c r="CD179" s="38"/>
      <c r="CE179" s="38"/>
      <c r="CG179" s="36" t="str">
        <f t="shared" si="71"/>
        <v>比較</v>
      </c>
    </row>
    <row r="180" spans="18:85" ht="18.75" customHeight="1">
      <c r="R180" s="35">
        <v>1</v>
      </c>
      <c r="S180" s="2" t="s">
        <v>594</v>
      </c>
      <c r="T180" s="2"/>
      <c r="U180" s="1">
        <v>2</v>
      </c>
      <c r="V180" s="42">
        <f aca="true" t="shared" si="85" ref="V180:V205">IF(R180=1,RANK(Y180,Y$3:Y$998),"")</f>
        <v>193</v>
      </c>
      <c r="W180" s="5" t="s">
        <v>649</v>
      </c>
      <c r="X180" s="7" t="s">
        <v>650</v>
      </c>
      <c r="Y180" s="42">
        <f ca="1" t="shared" si="59"/>
        <v>0.5446333728156585</v>
      </c>
      <c r="Z180" s="42">
        <f t="shared" si="60"/>
        <v>7</v>
      </c>
      <c r="AA180" s="42" t="s">
        <v>651</v>
      </c>
      <c r="AB180" s="42" t="s">
        <v>63</v>
      </c>
      <c r="AC180" s="39" t="s">
        <v>652</v>
      </c>
      <c r="AD180" s="39" t="s">
        <v>653</v>
      </c>
      <c r="AE180" s="39" t="s">
        <v>100</v>
      </c>
      <c r="AF180" s="39" t="s">
        <v>308</v>
      </c>
      <c r="AG180" s="39" t="s">
        <v>1885</v>
      </c>
      <c r="AH180" s="39" t="s">
        <v>654</v>
      </c>
      <c r="AP180" s="39">
        <f ca="1" t="shared" si="61"/>
        <v>0.21387525333640234</v>
      </c>
      <c r="AQ180" s="39">
        <f ca="1" t="shared" si="62"/>
        <v>0.6801900168073598</v>
      </c>
      <c r="AR180" s="39">
        <f ca="1" t="shared" si="63"/>
        <v>0.357482065080581</v>
      </c>
      <c r="AS180" s="39">
        <f ca="1" t="shared" si="64"/>
        <v>0.6804808622597838</v>
      </c>
      <c r="AT180" s="39">
        <f ca="1" t="shared" si="74"/>
        <v>0.04268815638601908</v>
      </c>
      <c r="AU180" s="39">
        <f ca="1" t="shared" si="81"/>
        <v>0.4517108670934111</v>
      </c>
      <c r="AV180" s="39">
        <f ca="1" t="shared" si="83"/>
        <v>0.46375272439014337</v>
      </c>
      <c r="BD180" s="38">
        <f t="shared" si="66"/>
        <v>6</v>
      </c>
      <c r="BE180" s="38">
        <f t="shared" si="67"/>
        <v>2</v>
      </c>
      <c r="BF180" s="38">
        <f t="shared" si="68"/>
        <v>5</v>
      </c>
      <c r="BG180" s="38">
        <f t="shared" si="69"/>
        <v>1</v>
      </c>
      <c r="BH180" s="38">
        <f t="shared" si="75"/>
        <v>7</v>
      </c>
      <c r="BI180" s="38">
        <f t="shared" si="82"/>
        <v>4</v>
      </c>
      <c r="BJ180" s="38">
        <f t="shared" si="84"/>
        <v>3</v>
      </c>
      <c r="BR180" s="38">
        <v>178</v>
      </c>
      <c r="BS180" s="38" t="str">
        <f>HLOOKUP(BD180,$AB$2:$AN180,$BR180+1)</f>
        <v>the</v>
      </c>
      <c r="BT180" s="38" t="str">
        <f>HLOOKUP(BE180,$AB$2:$AN180,$BR180+1)</f>
        <v>swims</v>
      </c>
      <c r="BU180" s="38" t="str">
        <f>HLOOKUP(BF180,$AB$2:$AN180,$BR180+1)</f>
        <v>all</v>
      </c>
      <c r="BV180" s="38" t="str">
        <f>HLOOKUP(BG180,$AB$2:$AN180,$BR180+1)</f>
        <v>who</v>
      </c>
      <c r="BW180" s="38" t="str">
        <f>HLOOKUP(BH180,$AB$2:$AN180,$BR180+1)</f>
        <v>girls</v>
      </c>
      <c r="BX180" s="38" t="str">
        <f>HLOOKUP(BI180,$AB$2:$AN180,$BR180+1)</f>
        <v>of</v>
      </c>
      <c r="BY180" s="38" t="str">
        <f>HLOOKUP(BJ180,$AB$2:$AN180,$BR180+1)</f>
        <v>fastest</v>
      </c>
      <c r="BZ180" s="38"/>
      <c r="CA180" s="38"/>
      <c r="CB180" s="38"/>
      <c r="CC180" s="38"/>
      <c r="CD180" s="38"/>
      <c r="CE180" s="38"/>
      <c r="CG180" s="36" t="str">
        <f t="shared" si="71"/>
        <v>比較</v>
      </c>
    </row>
    <row r="181" spans="18:85" ht="18.75" customHeight="1">
      <c r="R181" s="35">
        <v>1</v>
      </c>
      <c r="S181" s="2" t="s">
        <v>594</v>
      </c>
      <c r="T181" s="2"/>
      <c r="U181" s="1">
        <v>2</v>
      </c>
      <c r="V181" s="42">
        <f t="shared" si="85"/>
        <v>408</v>
      </c>
      <c r="W181" s="5" t="s">
        <v>655</v>
      </c>
      <c r="X181" s="7" t="s">
        <v>656</v>
      </c>
      <c r="Y181" s="42">
        <f ca="1" t="shared" si="59"/>
        <v>0.05568142258202702</v>
      </c>
      <c r="Z181" s="42">
        <f t="shared" si="60"/>
        <v>10</v>
      </c>
      <c r="AA181" s="42" t="s">
        <v>1659</v>
      </c>
      <c r="AB181" s="42" t="s">
        <v>1109</v>
      </c>
      <c r="AC181" s="39" t="s">
        <v>1881</v>
      </c>
      <c r="AD181" s="39" t="s">
        <v>305</v>
      </c>
      <c r="AE181" s="39" t="s">
        <v>100</v>
      </c>
      <c r="AF181" s="39" t="s">
        <v>1885</v>
      </c>
      <c r="AG181" s="39" t="s">
        <v>658</v>
      </c>
      <c r="AH181" s="39" t="s">
        <v>659</v>
      </c>
      <c r="AI181" s="39" t="s">
        <v>1907</v>
      </c>
      <c r="AJ181" s="39" t="s">
        <v>1885</v>
      </c>
      <c r="AK181" s="39" t="s">
        <v>660</v>
      </c>
      <c r="AP181" s="39">
        <f ca="1" t="shared" si="61"/>
        <v>0.5914164320474162</v>
      </c>
      <c r="AQ181" s="39">
        <f ca="1" t="shared" si="62"/>
        <v>0.51210613767479</v>
      </c>
      <c r="AR181" s="39">
        <f ca="1" t="shared" si="63"/>
        <v>0.6057051041122259</v>
      </c>
      <c r="AS181" s="39">
        <f ca="1" t="shared" si="64"/>
        <v>0.8932267680920525</v>
      </c>
      <c r="AT181" s="39">
        <f ca="1" t="shared" si="74"/>
        <v>0.8411544861704598</v>
      </c>
      <c r="AU181" s="39">
        <f ca="1" t="shared" si="81"/>
        <v>0.18953568008616184</v>
      </c>
      <c r="AV181" s="39">
        <f ca="1" t="shared" si="83"/>
        <v>0.6412411261954267</v>
      </c>
      <c r="AW181" s="39">
        <f ca="1">IF(AI181=0,"",RAND())</f>
        <v>0.8404273652858656</v>
      </c>
      <c r="AX181" s="39">
        <f ca="1">IF(AJ181=0,"",RAND())</f>
        <v>0.04848147248596657</v>
      </c>
      <c r="AY181" s="39">
        <f ca="1">IF(AK181=0,"",RAND())</f>
        <v>0.3478682846776861</v>
      </c>
      <c r="BC181" s="38">
        <f ca="1">IF(AO181=0,"",RAND())</f>
      </c>
      <c r="BD181" s="38">
        <f t="shared" si="66"/>
        <v>6</v>
      </c>
      <c r="BE181" s="38">
        <f t="shared" si="67"/>
        <v>7</v>
      </c>
      <c r="BF181" s="38">
        <f t="shared" si="68"/>
        <v>5</v>
      </c>
      <c r="BG181" s="38">
        <f t="shared" si="69"/>
        <v>1</v>
      </c>
      <c r="BH181" s="38">
        <f t="shared" si="75"/>
        <v>2</v>
      </c>
      <c r="BI181" s="38">
        <f t="shared" si="82"/>
        <v>9</v>
      </c>
      <c r="BJ181" s="38">
        <f t="shared" si="84"/>
        <v>4</v>
      </c>
      <c r="BK181" s="38">
        <f>RANK(AW181,$AP181:$BB181)</f>
        <v>3</v>
      </c>
      <c r="BL181" s="38">
        <f>RANK(AX181,$AP181:$BB181)</f>
        <v>10</v>
      </c>
      <c r="BM181" s="38">
        <f>RANK(AY181,$AP181:$BB181)</f>
        <v>8</v>
      </c>
      <c r="BR181" s="38">
        <v>179</v>
      </c>
      <c r="BS181" s="38" t="str">
        <f>HLOOKUP(BD181,$AB$2:$AN181,$BR181+1)</f>
        <v>largest</v>
      </c>
      <c r="BT181" s="38" t="str">
        <f>HLOOKUP(BE181,$AB$2:$AN181,$BR181+1)</f>
        <v>cities</v>
      </c>
      <c r="BU181" s="38" t="str">
        <f>HLOOKUP(BF181,$AB$2:$AN181,$BR181+1)</f>
        <v>the</v>
      </c>
      <c r="BV181" s="38" t="str">
        <f>HLOOKUP(BG181,$AB$2:$AN181,$BR181+1)</f>
        <v>Tokyo</v>
      </c>
      <c r="BW181" s="38" t="str">
        <f>HLOOKUP(BH181,$AB$2:$AN181,$BR181+1)</f>
        <v>is</v>
      </c>
      <c r="BX181" s="38" t="str">
        <f>HLOOKUP(BI181,$AB$2:$AN181,$BR181+1)</f>
        <v>the</v>
      </c>
      <c r="BY181" s="38" t="str">
        <f>HLOOKUP(BJ181,$AB$2:$AN181,$BR181+1)</f>
        <v>of</v>
      </c>
      <c r="BZ181" s="38" t="str">
        <f>HLOOKUP(BK181,$AB$2:$AN181,$BR181+1)</f>
        <v>one</v>
      </c>
      <c r="CA181" s="38" t="str">
        <f>HLOOKUP(BL181,$AB$2:$AN181,$BR181+1)</f>
        <v>world</v>
      </c>
      <c r="CB181" s="38" t="str">
        <f>HLOOKUP(BM181,$AB$2:$AN181,$BR181+1)</f>
        <v>in</v>
      </c>
      <c r="CC181" s="38"/>
      <c r="CD181" s="38"/>
      <c r="CE181" s="38"/>
      <c r="CG181" s="36" t="str">
        <f t="shared" si="71"/>
        <v>比較</v>
      </c>
    </row>
    <row r="182" spans="18:85" ht="18.75" customHeight="1">
      <c r="R182" s="35">
        <v>1</v>
      </c>
      <c r="S182" s="2" t="s">
        <v>594</v>
      </c>
      <c r="T182" s="2"/>
      <c r="U182" s="1">
        <v>2</v>
      </c>
      <c r="V182" s="42">
        <f t="shared" si="85"/>
        <v>406</v>
      </c>
      <c r="W182" s="5" t="s">
        <v>661</v>
      </c>
      <c r="X182" s="7" t="s">
        <v>662</v>
      </c>
      <c r="Y182" s="42">
        <f ca="1" t="shared" si="59"/>
        <v>0.058578178087344834</v>
      </c>
      <c r="Z182" s="42">
        <f t="shared" si="60"/>
        <v>6</v>
      </c>
      <c r="AA182" s="42" t="s">
        <v>1889</v>
      </c>
      <c r="AB182" s="42" t="s">
        <v>1848</v>
      </c>
      <c r="AC182" s="39" t="s">
        <v>2097</v>
      </c>
      <c r="AD182" s="39" t="s">
        <v>663</v>
      </c>
      <c r="AE182" s="39" t="s">
        <v>214</v>
      </c>
      <c r="AF182" s="39" t="s">
        <v>610</v>
      </c>
      <c r="AG182" s="39" t="s">
        <v>664</v>
      </c>
      <c r="AP182" s="39">
        <f ca="1" t="shared" si="61"/>
        <v>0.8906550007346787</v>
      </c>
      <c r="AQ182" s="39">
        <f ca="1" t="shared" si="62"/>
        <v>0.33408921527987356</v>
      </c>
      <c r="AR182" s="39">
        <f ca="1" t="shared" si="63"/>
        <v>0.30151026363826916</v>
      </c>
      <c r="AS182" s="39">
        <f ca="1" t="shared" si="64"/>
        <v>0.6530576650036386</v>
      </c>
      <c r="AT182" s="39">
        <f ca="1" t="shared" si="74"/>
        <v>0.3436261914414236</v>
      </c>
      <c r="AU182" s="39">
        <f ca="1" t="shared" si="81"/>
        <v>0.9641531462210737</v>
      </c>
      <c r="BD182" s="38">
        <f t="shared" si="66"/>
        <v>2</v>
      </c>
      <c r="BE182" s="38">
        <f t="shared" si="67"/>
        <v>5</v>
      </c>
      <c r="BF182" s="38">
        <f t="shared" si="68"/>
        <v>6</v>
      </c>
      <c r="BG182" s="38">
        <f t="shared" si="69"/>
        <v>3</v>
      </c>
      <c r="BH182" s="38">
        <f t="shared" si="75"/>
        <v>4</v>
      </c>
      <c r="BI182" s="38">
        <f t="shared" si="82"/>
        <v>1</v>
      </c>
      <c r="BR182" s="38">
        <v>180</v>
      </c>
      <c r="BS182" s="38" t="str">
        <f>HLOOKUP(BD182,$AB$2:$AN182,$BR182+1)</f>
        <v>like</v>
      </c>
      <c r="BT182" s="38" t="str">
        <f>HLOOKUP(BE182,$AB$2:$AN182,$BR182+1)</f>
        <v>than</v>
      </c>
      <c r="BU182" s="38" t="str">
        <f>HLOOKUP(BF182,$AB$2:$AN182,$BR182+1)</f>
        <v>baseball</v>
      </c>
      <c r="BV182" s="38" t="str">
        <f>HLOOKUP(BG182,$AB$2:$AN182,$BR182+1)</f>
        <v>soccer</v>
      </c>
      <c r="BW182" s="38" t="str">
        <f>HLOOKUP(BH182,$AB$2:$AN182,$BR182+1)</f>
        <v>better</v>
      </c>
      <c r="BX182" s="38" t="str">
        <f>HLOOKUP(BI182,$AB$2:$AN182,$BR182+1)</f>
        <v>I</v>
      </c>
      <c r="BZ182" s="38"/>
      <c r="CA182" s="38"/>
      <c r="CB182" s="38"/>
      <c r="CC182" s="38"/>
      <c r="CD182" s="38"/>
      <c r="CE182" s="38"/>
      <c r="CG182" s="36" t="str">
        <f t="shared" si="71"/>
        <v>比較</v>
      </c>
    </row>
    <row r="183" spans="18:85" ht="18.75" customHeight="1">
      <c r="R183" s="35">
        <v>1</v>
      </c>
      <c r="S183" s="2" t="s">
        <v>594</v>
      </c>
      <c r="T183" s="2"/>
      <c r="U183" s="1">
        <v>2</v>
      </c>
      <c r="V183" s="42">
        <f t="shared" si="85"/>
        <v>214</v>
      </c>
      <c r="W183" s="5" t="s">
        <v>848</v>
      </c>
      <c r="X183" s="7" t="s">
        <v>665</v>
      </c>
      <c r="Y183" s="42">
        <f ca="1" t="shared" si="59"/>
        <v>0.507613995813618</v>
      </c>
      <c r="Z183" s="42">
        <f t="shared" si="60"/>
        <v>10</v>
      </c>
      <c r="AA183" s="42" t="s">
        <v>19</v>
      </c>
      <c r="AB183" s="42" t="s">
        <v>666</v>
      </c>
      <c r="AC183" s="39" t="s">
        <v>630</v>
      </c>
      <c r="AD183" s="39" t="s">
        <v>720</v>
      </c>
      <c r="AE183" s="39" t="s">
        <v>721</v>
      </c>
      <c r="AF183" s="39" t="s">
        <v>722</v>
      </c>
      <c r="AG183" s="39" t="s">
        <v>723</v>
      </c>
      <c r="AH183" s="39" t="s">
        <v>724</v>
      </c>
      <c r="AI183" s="39" t="s">
        <v>725</v>
      </c>
      <c r="AJ183" s="39" t="s">
        <v>726</v>
      </c>
      <c r="AK183" s="39" t="s">
        <v>727</v>
      </c>
      <c r="AP183" s="39">
        <f ca="1" t="shared" si="61"/>
        <v>0.2443421780493884</v>
      </c>
      <c r="AQ183" s="39">
        <f ca="1" t="shared" si="62"/>
        <v>0.8958576230435082</v>
      </c>
      <c r="AR183" s="39">
        <f ca="1" t="shared" si="63"/>
        <v>0.4290429102944673</v>
      </c>
      <c r="AS183" s="39">
        <f ca="1" t="shared" si="64"/>
        <v>0.8417490019631906</v>
      </c>
      <c r="AT183" s="39">
        <f ca="1" t="shared" si="74"/>
        <v>0.02827528049468153</v>
      </c>
      <c r="AU183" s="39">
        <f ca="1" t="shared" si="81"/>
        <v>0.9028567382673229</v>
      </c>
      <c r="AV183" s="39">
        <f ca="1">IF(AH183=0,"",RAND())</f>
        <v>0.16735352337853016</v>
      </c>
      <c r="AW183" s="39">
        <f ca="1">IF(AI183=0,"",RAND())</f>
        <v>0.7902801005446591</v>
      </c>
      <c r="AX183" s="39">
        <f ca="1">IF(AJ183=0,"",RAND())</f>
        <v>0.5521944490973789</v>
      </c>
      <c r="AY183" s="39">
        <f ca="1">IF(AK183=0,"",RAND())</f>
        <v>0.16566877254638523</v>
      </c>
      <c r="AZ183" s="39">
        <f ca="1">IF(AL183=0,"",RAND())</f>
      </c>
      <c r="BC183" s="38">
        <f ca="1">IF(AO183=0,"",RAND())</f>
      </c>
      <c r="BD183" s="38">
        <f t="shared" si="66"/>
        <v>7</v>
      </c>
      <c r="BE183" s="38">
        <f t="shared" si="67"/>
        <v>2</v>
      </c>
      <c r="BF183" s="38">
        <f t="shared" si="68"/>
        <v>6</v>
      </c>
      <c r="BG183" s="38">
        <f t="shared" si="69"/>
        <v>3</v>
      </c>
      <c r="BH183" s="38">
        <f t="shared" si="75"/>
        <v>10</v>
      </c>
      <c r="BI183" s="38">
        <f t="shared" si="82"/>
        <v>1</v>
      </c>
      <c r="BJ183" s="38">
        <f>RANK(AV183,$AP183:$BB183)</f>
        <v>8</v>
      </c>
      <c r="BK183" s="38">
        <f>RANK(AW183,$AP183:$BB183)</f>
        <v>4</v>
      </c>
      <c r="BL183" s="38">
        <f>RANK(AX183,$AP183:$BB183)</f>
        <v>5</v>
      </c>
      <c r="BM183" s="38">
        <f>RANK(AY183,$AP183:$BB183)</f>
        <v>9</v>
      </c>
      <c r="BR183" s="38">
        <v>181</v>
      </c>
      <c r="BS183" s="38" t="str">
        <f>HLOOKUP(BD183,$AB$2:$AN183,$BR183+1)</f>
        <v>so</v>
      </c>
      <c r="BT183" s="38" t="str">
        <f>HLOOKUP(BE183,$AB$2:$AN183,$BR183+1)</f>
        <v>other</v>
      </c>
      <c r="BU183" s="38" t="str">
        <f>HLOOKUP(BF183,$AB$2:$AN183,$BR183+1)</f>
        <v>is</v>
      </c>
      <c r="BV183" s="38" t="str">
        <f>HLOOKUP(BG183,$AB$2:$AN183,$BR183+1)</f>
        <v>boy in</v>
      </c>
      <c r="BW183" s="38" t="str">
        <f>HLOOKUP(BH183,$AB$2:$AN183,$BR183+1)</f>
        <v>Tom</v>
      </c>
      <c r="BX183" s="38" t="str">
        <f>HLOOKUP(BI183,$AB$2:$AN183,$BR183+1)</f>
        <v>no</v>
      </c>
      <c r="BY183" s="38" t="str">
        <f>HLOOKUP(BJ183,$AB$2:$AN183,$BR183+1)</f>
        <v>tall</v>
      </c>
      <c r="BZ183" s="38" t="str">
        <f>HLOOKUP(BK183,$AB$2:$AN183,$BR183+1)</f>
        <v>our</v>
      </c>
      <c r="CA183" s="38" t="str">
        <f>HLOOKUP(BL183,$AB$2:$AN183,$BR183+1)</f>
        <v>class</v>
      </c>
      <c r="CB183" s="38" t="str">
        <f>HLOOKUP(BM183,$AB$2:$AN183,$BR183+1)</f>
        <v>as</v>
      </c>
      <c r="CC183" s="38"/>
      <c r="CD183" s="38"/>
      <c r="CE183" s="38"/>
      <c r="CG183" s="36" t="str">
        <f t="shared" si="71"/>
        <v>比較</v>
      </c>
    </row>
    <row r="184" spans="18:85" ht="18.75" customHeight="1">
      <c r="R184" s="35">
        <v>1</v>
      </c>
      <c r="S184" s="2" t="s">
        <v>594</v>
      </c>
      <c r="T184" s="2"/>
      <c r="U184" s="1">
        <v>3</v>
      </c>
      <c r="V184" s="42">
        <f t="shared" si="85"/>
        <v>220</v>
      </c>
      <c r="W184" s="2" t="s">
        <v>668</v>
      </c>
      <c r="X184" s="1" t="s">
        <v>669</v>
      </c>
      <c r="Y184" s="42">
        <f ca="1" t="shared" si="59"/>
        <v>0.4883798855422876</v>
      </c>
      <c r="Z184" s="42">
        <f t="shared" si="60"/>
        <v>5</v>
      </c>
      <c r="AA184" s="42" t="s">
        <v>932</v>
      </c>
      <c r="AB184" s="42" t="s">
        <v>1849</v>
      </c>
      <c r="AC184" s="39" t="s">
        <v>1507</v>
      </c>
      <c r="AD184" s="39" t="s">
        <v>1508</v>
      </c>
      <c r="AE184" s="39" t="s">
        <v>862</v>
      </c>
      <c r="AF184" s="39" t="s">
        <v>1509</v>
      </c>
      <c r="AP184" s="39">
        <f ca="1" t="shared" si="61"/>
        <v>0.6952040232487073</v>
      </c>
      <c r="AQ184" s="39">
        <f ca="1" t="shared" si="62"/>
        <v>0.8100393255547544</v>
      </c>
      <c r="AR184" s="39">
        <f ca="1" t="shared" si="63"/>
        <v>0.6075432732433681</v>
      </c>
      <c r="AS184" s="39">
        <f ca="1" t="shared" si="64"/>
        <v>0.9137036836394714</v>
      </c>
      <c r="AT184" s="39">
        <f ca="1" t="shared" si="74"/>
        <v>0.8938135231180926</v>
      </c>
      <c r="BD184" s="38">
        <f t="shared" si="66"/>
        <v>4</v>
      </c>
      <c r="BE184" s="38">
        <f t="shared" si="67"/>
        <v>3</v>
      </c>
      <c r="BF184" s="38">
        <f t="shared" si="68"/>
        <v>5</v>
      </c>
      <c r="BG184" s="38">
        <f t="shared" si="69"/>
        <v>1</v>
      </c>
      <c r="BH184" s="38">
        <f t="shared" si="75"/>
        <v>2</v>
      </c>
      <c r="BR184" s="38">
        <v>182</v>
      </c>
      <c r="BS184" s="38" t="str">
        <f>HLOOKUP(BD184,$AB$2:$AN184,$BR184+1)</f>
        <v>as</v>
      </c>
      <c r="BT184" s="38" t="str">
        <f>HLOOKUP(BE184,$AB$2:$AN184,$BR184+1)</f>
        <v>tall</v>
      </c>
      <c r="BU184" s="38" t="str">
        <f>HLOOKUP(BF184,$AB$2:$AN184,$BR184+1)</f>
        <v>Bob</v>
      </c>
      <c r="BV184" s="38" t="str">
        <f>HLOOKUP(BG184,$AB$2:$AN184,$BR184+1)</f>
        <v>Jim</v>
      </c>
      <c r="BW184" s="38" t="str">
        <f>HLOOKUP(BH184,$AB$2:$AN184,$BR184+1)</f>
        <v>is as</v>
      </c>
      <c r="BZ184" s="38"/>
      <c r="CA184" s="38"/>
      <c r="CB184" s="38"/>
      <c r="CC184" s="38"/>
      <c r="CD184" s="38"/>
      <c r="CE184" s="38"/>
      <c r="CG184" s="36" t="str">
        <f t="shared" si="71"/>
        <v>比較</v>
      </c>
    </row>
    <row r="185" spans="18:85" ht="18.75" customHeight="1">
      <c r="R185" s="35">
        <v>1</v>
      </c>
      <c r="S185" s="2" t="s">
        <v>594</v>
      </c>
      <c r="T185" s="2"/>
      <c r="U185" s="1">
        <v>3</v>
      </c>
      <c r="V185" s="42">
        <f t="shared" si="85"/>
        <v>178</v>
      </c>
      <c r="W185" s="2" t="s">
        <v>670</v>
      </c>
      <c r="X185" s="1" t="s">
        <v>671</v>
      </c>
      <c r="Y185" s="42">
        <f ca="1" t="shared" si="59"/>
        <v>0.5901829108066892</v>
      </c>
      <c r="Z185" s="42">
        <f t="shared" si="60"/>
        <v>7</v>
      </c>
      <c r="AA185" s="42" t="s">
        <v>932</v>
      </c>
      <c r="AB185" s="42" t="s">
        <v>1849</v>
      </c>
      <c r="AC185" s="39" t="s">
        <v>672</v>
      </c>
      <c r="AD185" s="39" t="s">
        <v>179</v>
      </c>
      <c r="AE185" s="39" t="s">
        <v>597</v>
      </c>
      <c r="AF185" s="39" t="s">
        <v>605</v>
      </c>
      <c r="AG185" s="39" t="s">
        <v>597</v>
      </c>
      <c r="AH185" s="39" t="s">
        <v>31</v>
      </c>
      <c r="AP185" s="39">
        <f ca="1" t="shared" si="61"/>
        <v>0.11519123206637971</v>
      </c>
      <c r="AQ185" s="39">
        <f ca="1" t="shared" si="62"/>
        <v>0.5044171239151496</v>
      </c>
      <c r="AR185" s="39">
        <f ca="1" t="shared" si="63"/>
        <v>0.09190097068412317</v>
      </c>
      <c r="AS185" s="39">
        <f ca="1" t="shared" si="64"/>
        <v>0.6178498996265214</v>
      </c>
      <c r="AT185" s="39">
        <f ca="1" t="shared" si="74"/>
        <v>0.7707600887736847</v>
      </c>
      <c r="AU185" s="39">
        <f aca="true" ca="1" t="shared" si="86" ref="AU185:AV191">IF(AG185=0,"",RAND())</f>
        <v>0.8461588463578043</v>
      </c>
      <c r="AV185" s="39">
        <f ca="1" t="shared" si="86"/>
        <v>0.3373570799955461</v>
      </c>
      <c r="BD185" s="38">
        <f t="shared" si="66"/>
        <v>6</v>
      </c>
      <c r="BE185" s="38">
        <f t="shared" si="67"/>
        <v>4</v>
      </c>
      <c r="BF185" s="38">
        <f t="shared" si="68"/>
        <v>7</v>
      </c>
      <c r="BG185" s="38">
        <f t="shared" si="69"/>
        <v>3</v>
      </c>
      <c r="BH185" s="38">
        <f t="shared" si="75"/>
        <v>2</v>
      </c>
      <c r="BI185" s="38">
        <f aca="true" t="shared" si="87" ref="BI185:BJ191">RANK(AU185,$AP185:$BB185)</f>
        <v>1</v>
      </c>
      <c r="BJ185" s="38">
        <f t="shared" si="87"/>
        <v>5</v>
      </c>
      <c r="BR185" s="38">
        <v>183</v>
      </c>
      <c r="BS185" s="38" t="str">
        <f>HLOOKUP(BD185,$AB$2:$AN185,$BR185+1)</f>
        <v>as</v>
      </c>
      <c r="BT185" s="38" t="str">
        <f>HLOOKUP(BE185,$AB$2:$AN185,$BR185+1)</f>
        <v>as</v>
      </c>
      <c r="BU185" s="38" t="str">
        <f>HLOOKUP(BF185,$AB$2:$AN185,$BR185+1)</f>
        <v>Bob</v>
      </c>
      <c r="BV185" s="38" t="str">
        <f>HLOOKUP(BG185,$AB$2:$AN185,$BR185+1)</f>
        <v>run</v>
      </c>
      <c r="BW185" s="38" t="str">
        <f>HLOOKUP(BH185,$AB$2:$AN185,$BR185+1)</f>
        <v>cannot</v>
      </c>
      <c r="BX185" s="38" t="str">
        <f>HLOOKUP(BI185,$AB$2:$AN185,$BR185+1)</f>
        <v>Jim</v>
      </c>
      <c r="BY185" s="38" t="str">
        <f>HLOOKUP(BJ185,$AB$2:$AN185,$BR185+1)</f>
        <v>fast</v>
      </c>
      <c r="BZ185" s="38"/>
      <c r="CA185" s="38"/>
      <c r="CB185" s="38"/>
      <c r="CC185" s="38"/>
      <c r="CD185" s="38"/>
      <c r="CE185" s="38"/>
      <c r="CG185" s="36" t="str">
        <f t="shared" si="71"/>
        <v>比較</v>
      </c>
    </row>
    <row r="186" spans="18:85" ht="18.75" customHeight="1">
      <c r="R186" s="35">
        <v>1</v>
      </c>
      <c r="S186" s="2" t="s">
        <v>594</v>
      </c>
      <c r="T186" s="2"/>
      <c r="U186" s="1">
        <v>3</v>
      </c>
      <c r="V186" s="42">
        <f t="shared" si="85"/>
        <v>260</v>
      </c>
      <c r="W186" s="2" t="s">
        <v>673</v>
      </c>
      <c r="X186" s="1" t="s">
        <v>674</v>
      </c>
      <c r="Y186" s="42">
        <f ca="1" t="shared" si="59"/>
        <v>0.3976940324942886</v>
      </c>
      <c r="Z186" s="42">
        <f t="shared" si="60"/>
        <v>7</v>
      </c>
      <c r="AA186" s="42" t="s">
        <v>932</v>
      </c>
      <c r="AB186" s="42" t="s">
        <v>1850</v>
      </c>
      <c r="AC186" s="39" t="s">
        <v>1881</v>
      </c>
      <c r="AD186" s="39" t="s">
        <v>1885</v>
      </c>
      <c r="AE186" s="39" t="s">
        <v>643</v>
      </c>
      <c r="AF186" s="39" t="s">
        <v>100</v>
      </c>
      <c r="AG186" s="39" t="s">
        <v>1885</v>
      </c>
      <c r="AH186" s="39" t="s">
        <v>675</v>
      </c>
      <c r="AP186" s="39">
        <f ca="1" t="shared" si="61"/>
        <v>0.575193827264556</v>
      </c>
      <c r="AQ186" s="39">
        <f ca="1" t="shared" si="62"/>
        <v>0.1899045652048157</v>
      </c>
      <c r="AR186" s="39">
        <f ca="1" t="shared" si="63"/>
        <v>0.26406187649488744</v>
      </c>
      <c r="AS186" s="39">
        <f ca="1" t="shared" si="64"/>
        <v>0.43777251469578093</v>
      </c>
      <c r="AT186" s="39">
        <f ca="1" t="shared" si="74"/>
        <v>0.5630160562895239</v>
      </c>
      <c r="AU186" s="39">
        <f ca="1" t="shared" si="86"/>
        <v>0.5920158194141414</v>
      </c>
      <c r="AV186" s="39">
        <f ca="1" t="shared" si="86"/>
        <v>0.3986894662825571</v>
      </c>
      <c r="BD186" s="38">
        <f t="shared" si="66"/>
        <v>2</v>
      </c>
      <c r="BE186" s="38">
        <f t="shared" si="67"/>
        <v>7</v>
      </c>
      <c r="BF186" s="38">
        <f t="shared" si="68"/>
        <v>6</v>
      </c>
      <c r="BG186" s="38">
        <f t="shared" si="69"/>
        <v>4</v>
      </c>
      <c r="BH186" s="38">
        <f t="shared" si="75"/>
        <v>3</v>
      </c>
      <c r="BI186" s="38">
        <f t="shared" si="87"/>
        <v>1</v>
      </c>
      <c r="BJ186" s="38">
        <f t="shared" si="87"/>
        <v>5</v>
      </c>
      <c r="BR186" s="38">
        <v>184</v>
      </c>
      <c r="BS186" s="38" t="str">
        <f>HLOOKUP(BD186,$AB$2:$AN186,$BR186+1)</f>
        <v>is</v>
      </c>
      <c r="BT186" s="38" t="str">
        <f>HLOOKUP(BE186,$AB$2:$AN186,$BR186+1)</f>
        <v>four</v>
      </c>
      <c r="BU186" s="38" t="str">
        <f>HLOOKUP(BF186,$AB$2:$AN186,$BR186+1)</f>
        <v>the</v>
      </c>
      <c r="BV186" s="38" t="str">
        <f>HLOOKUP(BG186,$AB$2:$AN186,$BR186+1)</f>
        <v>tallest</v>
      </c>
      <c r="BW186" s="38" t="str">
        <f>HLOOKUP(BH186,$AB$2:$AN186,$BR186+1)</f>
        <v>the</v>
      </c>
      <c r="BX186" s="38" t="str">
        <f>HLOOKUP(BI186,$AB$2:$AN186,$BR186+1)</f>
        <v>Fred</v>
      </c>
      <c r="BY186" s="38" t="str">
        <f>HLOOKUP(BJ186,$AB$2:$AN186,$BR186+1)</f>
        <v>of</v>
      </c>
      <c r="BZ186" s="38"/>
      <c r="CA186" s="38"/>
      <c r="CB186" s="38"/>
      <c r="CC186" s="38"/>
      <c r="CD186" s="38"/>
      <c r="CE186" s="38"/>
      <c r="CG186" s="36" t="str">
        <f t="shared" si="71"/>
        <v>比較</v>
      </c>
    </row>
    <row r="187" spans="18:85" ht="18.75" customHeight="1">
      <c r="R187" s="35">
        <v>1</v>
      </c>
      <c r="S187" s="2" t="s">
        <v>594</v>
      </c>
      <c r="T187" s="2"/>
      <c r="U187" s="1">
        <v>3</v>
      </c>
      <c r="V187" s="42">
        <f t="shared" si="85"/>
        <v>20</v>
      </c>
      <c r="W187" s="2" t="s">
        <v>676</v>
      </c>
      <c r="X187" s="1" t="s">
        <v>677</v>
      </c>
      <c r="Y187" s="42">
        <f ca="1" t="shared" si="59"/>
        <v>0.9644201264081949</v>
      </c>
      <c r="Z187" s="42">
        <f t="shared" si="60"/>
        <v>7</v>
      </c>
      <c r="AA187" s="42" t="s">
        <v>932</v>
      </c>
      <c r="AB187" s="42" t="s">
        <v>2018</v>
      </c>
      <c r="AC187" s="39" t="s">
        <v>161</v>
      </c>
      <c r="AD187" s="39" t="s">
        <v>1881</v>
      </c>
      <c r="AE187" s="39" t="s">
        <v>619</v>
      </c>
      <c r="AF187" s="39" t="s">
        <v>678</v>
      </c>
      <c r="AG187" s="39" t="s">
        <v>610</v>
      </c>
      <c r="AH187" s="39" t="s">
        <v>289</v>
      </c>
      <c r="AP187" s="39">
        <f ca="1" t="shared" si="61"/>
        <v>0.9773460641059444</v>
      </c>
      <c r="AQ187" s="39">
        <f ca="1" t="shared" si="62"/>
        <v>0.7270225844797435</v>
      </c>
      <c r="AR187" s="39">
        <f ca="1" t="shared" si="63"/>
        <v>0.3001291755614037</v>
      </c>
      <c r="AS187" s="39">
        <f ca="1" t="shared" si="64"/>
        <v>0.4422936583916206</v>
      </c>
      <c r="AT187" s="39">
        <f ca="1" t="shared" si="74"/>
        <v>0.7799601885460039</v>
      </c>
      <c r="AU187" s="39">
        <f ca="1" t="shared" si="86"/>
        <v>0.20033871030437478</v>
      </c>
      <c r="AV187" s="39">
        <f ca="1" t="shared" si="86"/>
        <v>0.7378008992647003</v>
      </c>
      <c r="BD187" s="38">
        <f t="shared" si="66"/>
        <v>1</v>
      </c>
      <c r="BE187" s="38">
        <f t="shared" si="67"/>
        <v>4</v>
      </c>
      <c r="BF187" s="38">
        <f t="shared" si="68"/>
        <v>6</v>
      </c>
      <c r="BG187" s="38">
        <f t="shared" si="69"/>
        <v>5</v>
      </c>
      <c r="BH187" s="38">
        <f t="shared" si="75"/>
        <v>2</v>
      </c>
      <c r="BI187" s="38">
        <f t="shared" si="87"/>
        <v>7</v>
      </c>
      <c r="BJ187" s="38">
        <f t="shared" si="87"/>
        <v>3</v>
      </c>
      <c r="BR187" s="38">
        <v>185</v>
      </c>
      <c r="BS187" s="38" t="str">
        <f>HLOOKUP(BD187,$AB$2:$AN187,$BR187+1)</f>
        <v>this</v>
      </c>
      <c r="BT187" s="38" t="str">
        <f>HLOOKUP(BE187,$AB$2:$AN187,$BR187+1)</f>
        <v>more</v>
      </c>
      <c r="BU187" s="38" t="str">
        <f>HLOOKUP(BF187,$AB$2:$AN187,$BR187+1)</f>
        <v>than</v>
      </c>
      <c r="BV187" s="38" t="str">
        <f>HLOOKUP(BG187,$AB$2:$AN187,$BR187+1)</f>
        <v>expensive</v>
      </c>
      <c r="BW187" s="38" t="str">
        <f>HLOOKUP(BH187,$AB$2:$AN187,$BR187+1)</f>
        <v>camera</v>
      </c>
      <c r="BX187" s="38" t="str">
        <f>HLOOKUP(BI187,$AB$2:$AN187,$BR187+1)</f>
        <v>mine</v>
      </c>
      <c r="BY187" s="38" t="str">
        <f>HLOOKUP(BJ187,$AB$2:$AN187,$BR187+1)</f>
        <v>is</v>
      </c>
      <c r="BZ187" s="38"/>
      <c r="CA187" s="38"/>
      <c r="CB187" s="38"/>
      <c r="CC187" s="38"/>
      <c r="CD187" s="38"/>
      <c r="CE187" s="38"/>
      <c r="CG187" s="36" t="str">
        <f t="shared" si="71"/>
        <v>比較</v>
      </c>
    </row>
    <row r="188" spans="18:85" ht="18.75" customHeight="1">
      <c r="R188" s="35">
        <v>1</v>
      </c>
      <c r="S188" s="2" t="s">
        <v>594</v>
      </c>
      <c r="T188" s="2"/>
      <c r="U188" s="1">
        <v>3</v>
      </c>
      <c r="V188" s="42">
        <f t="shared" si="85"/>
        <v>105</v>
      </c>
      <c r="W188" s="5" t="s">
        <v>900</v>
      </c>
      <c r="X188" s="7" t="s">
        <v>901</v>
      </c>
      <c r="Y188" s="42">
        <f ca="1" t="shared" si="59"/>
        <v>0.7813884548816752</v>
      </c>
      <c r="Z188" s="42">
        <f t="shared" si="60"/>
        <v>7</v>
      </c>
      <c r="AA188" s="42" t="s">
        <v>932</v>
      </c>
      <c r="AB188" s="42" t="s">
        <v>2053</v>
      </c>
      <c r="AC188" s="39" t="s">
        <v>902</v>
      </c>
      <c r="AD188" s="39" t="s">
        <v>903</v>
      </c>
      <c r="AE188" s="39" t="s">
        <v>623</v>
      </c>
      <c r="AF188" s="39" t="s">
        <v>100</v>
      </c>
      <c r="AG188" s="39" t="s">
        <v>309</v>
      </c>
      <c r="AH188" s="39" t="s">
        <v>308</v>
      </c>
      <c r="AP188" s="39">
        <f ca="1" t="shared" si="61"/>
        <v>0.03704736307083145</v>
      </c>
      <c r="AQ188" s="39">
        <f ca="1" t="shared" si="62"/>
        <v>0.05347971863568651</v>
      </c>
      <c r="AR188" s="39">
        <f ca="1" t="shared" si="63"/>
        <v>0.4356437210772427</v>
      </c>
      <c r="AS188" s="39">
        <f ca="1" t="shared" si="64"/>
        <v>0.2905840261035608</v>
      </c>
      <c r="AT188" s="39">
        <f ca="1" t="shared" si="74"/>
        <v>0.6683116996005172</v>
      </c>
      <c r="AU188" s="39">
        <f ca="1" t="shared" si="86"/>
        <v>0.7005287766791541</v>
      </c>
      <c r="AV188" s="39">
        <f ca="1" t="shared" si="86"/>
        <v>0.10444276597282354</v>
      </c>
      <c r="BD188" s="38">
        <f t="shared" si="66"/>
        <v>7</v>
      </c>
      <c r="BE188" s="38">
        <f t="shared" si="67"/>
        <v>6</v>
      </c>
      <c r="BF188" s="38">
        <f t="shared" si="68"/>
        <v>3</v>
      </c>
      <c r="BG188" s="38">
        <f t="shared" si="69"/>
        <v>4</v>
      </c>
      <c r="BH188" s="38">
        <f t="shared" si="75"/>
        <v>2</v>
      </c>
      <c r="BI188" s="38">
        <f t="shared" si="87"/>
        <v>1</v>
      </c>
      <c r="BJ188" s="38">
        <f t="shared" si="87"/>
        <v>5</v>
      </c>
      <c r="BR188" s="38">
        <v>186</v>
      </c>
      <c r="BS188" s="38" t="str">
        <f>HLOOKUP(BD188,$AB$2:$AN188,$BR188+1)</f>
        <v>all</v>
      </c>
      <c r="BT188" s="38" t="str">
        <f>HLOOKUP(BE188,$AB$2:$AN188,$BR188+1)</f>
        <v>us</v>
      </c>
      <c r="BU188" s="38" t="str">
        <f>HLOOKUP(BF188,$AB$2:$AN188,$BR188+1)</f>
        <v>most</v>
      </c>
      <c r="BV188" s="38" t="str">
        <f>HLOOKUP(BG188,$AB$2:$AN188,$BR188+1)</f>
        <v>slowly</v>
      </c>
      <c r="BW188" s="38" t="str">
        <f>HLOOKUP(BH188,$AB$2:$AN188,$BR188+1)</f>
        <v>walked</v>
      </c>
      <c r="BX188" s="38" t="str">
        <f>HLOOKUP(BI188,$AB$2:$AN188,$BR188+1)</f>
        <v>he</v>
      </c>
      <c r="BY188" s="38" t="str">
        <f>HLOOKUP(BJ188,$AB$2:$AN188,$BR188+1)</f>
        <v>of</v>
      </c>
      <c r="BZ188" s="38"/>
      <c r="CA188" s="38"/>
      <c r="CB188" s="38"/>
      <c r="CC188" s="38"/>
      <c r="CD188" s="38"/>
      <c r="CE188" s="38"/>
      <c r="CG188" s="36" t="str">
        <f t="shared" si="71"/>
        <v>比較</v>
      </c>
    </row>
    <row r="189" spans="18:85" ht="18.75" customHeight="1">
      <c r="R189" s="35">
        <v>1</v>
      </c>
      <c r="S189" s="2" t="s">
        <v>594</v>
      </c>
      <c r="T189" s="2"/>
      <c r="U189" s="1">
        <v>3</v>
      </c>
      <c r="V189" s="42">
        <f t="shared" si="85"/>
        <v>335</v>
      </c>
      <c r="W189" s="44" t="s">
        <v>904</v>
      </c>
      <c r="X189" s="7" t="s">
        <v>905</v>
      </c>
      <c r="Y189" s="42">
        <f ca="1" t="shared" si="59"/>
        <v>0.22734239293201508</v>
      </c>
      <c r="Z189" s="42">
        <f t="shared" si="60"/>
        <v>9</v>
      </c>
      <c r="AA189" s="42" t="s">
        <v>1851</v>
      </c>
      <c r="AB189" s="42" t="s">
        <v>3</v>
      </c>
      <c r="AC189" s="39" t="s">
        <v>2103</v>
      </c>
      <c r="AD189" s="39" t="s">
        <v>2060</v>
      </c>
      <c r="AE189" s="39" t="s">
        <v>2097</v>
      </c>
      <c r="AF189" s="39" t="s">
        <v>1885</v>
      </c>
      <c r="AG189" s="39" t="s">
        <v>906</v>
      </c>
      <c r="AH189" s="39" t="s">
        <v>100</v>
      </c>
      <c r="AI189" s="39" t="s">
        <v>308</v>
      </c>
      <c r="AJ189" s="39" t="s">
        <v>907</v>
      </c>
      <c r="AP189" s="39">
        <f ca="1" t="shared" si="61"/>
        <v>0.0630177414147024</v>
      </c>
      <c r="AQ189" s="39">
        <f ca="1" t="shared" si="62"/>
        <v>0.10856543379226585</v>
      </c>
      <c r="AR189" s="39">
        <f ca="1" t="shared" si="63"/>
        <v>0.4324522738429424</v>
      </c>
      <c r="AS189" s="39">
        <f ca="1" t="shared" si="64"/>
        <v>0.6782254038022009</v>
      </c>
      <c r="AT189" s="39">
        <f ca="1" t="shared" si="74"/>
        <v>0.325108411537121</v>
      </c>
      <c r="AU189" s="39">
        <f ca="1" t="shared" si="86"/>
        <v>0.10103670606534476</v>
      </c>
      <c r="AV189" s="39">
        <f ca="1" t="shared" si="86"/>
        <v>0.49281726775090057</v>
      </c>
      <c r="AW189" s="39">
        <f aca="true" ca="1" t="shared" si="88" ref="AW189:AX191">IF(AI189=0,"",RAND())</f>
        <v>0.16971358159447059</v>
      </c>
      <c r="AX189" s="39">
        <f ca="1" t="shared" si="88"/>
        <v>0.9684118392956262</v>
      </c>
      <c r="BC189" s="38">
        <f ca="1">IF(AO189=0,"",RAND())</f>
      </c>
      <c r="BD189" s="38">
        <f t="shared" si="66"/>
        <v>9</v>
      </c>
      <c r="BE189" s="38">
        <f t="shared" si="67"/>
        <v>7</v>
      </c>
      <c r="BF189" s="38">
        <f t="shared" si="68"/>
        <v>4</v>
      </c>
      <c r="BG189" s="38">
        <f t="shared" si="69"/>
        <v>2</v>
      </c>
      <c r="BH189" s="38">
        <f t="shared" si="75"/>
        <v>5</v>
      </c>
      <c r="BI189" s="38">
        <f t="shared" si="87"/>
        <v>8</v>
      </c>
      <c r="BJ189" s="38">
        <f t="shared" si="87"/>
        <v>3</v>
      </c>
      <c r="BK189" s="38">
        <f aca="true" t="shared" si="89" ref="BK189:BL191">RANK(AW189,$AP189:$BB189)</f>
        <v>6</v>
      </c>
      <c r="BL189" s="38">
        <f t="shared" si="89"/>
        <v>1</v>
      </c>
      <c r="BR189" s="38">
        <v>187</v>
      </c>
      <c r="BS189" s="38" t="str">
        <f>HLOOKUP(BD189,$AB$2:$AN189,$BR189+1)</f>
        <v>animals</v>
      </c>
      <c r="BT189" s="38" t="str">
        <f>HLOOKUP(BE189,$AB$2:$AN189,$BR189+1)</f>
        <v>of</v>
      </c>
      <c r="BU189" s="38" t="str">
        <f>HLOOKUP(BF189,$AB$2:$AN189,$BR189+1)</f>
        <v>like</v>
      </c>
      <c r="BV189" s="38" t="str">
        <f>HLOOKUP(BG189,$AB$2:$AN189,$BR189+1)</f>
        <v>do</v>
      </c>
      <c r="BW189" s="38" t="str">
        <f>HLOOKUP(BH189,$AB$2:$AN189,$BR189+1)</f>
        <v>the</v>
      </c>
      <c r="BX189" s="38" t="str">
        <f>HLOOKUP(BI189,$AB$2:$AN189,$BR189+1)</f>
        <v>all</v>
      </c>
      <c r="BY189" s="38" t="str">
        <f>HLOOKUP(BJ189,$AB$2:$AN189,$BR189+1)</f>
        <v>you</v>
      </c>
      <c r="BZ189" s="38" t="str">
        <f>HLOOKUP(BK189,$AB$2:$AN189,$BR189+1)</f>
        <v>best</v>
      </c>
      <c r="CA189" s="38" t="str">
        <f>HLOOKUP(BL189,$AB$2:$AN189,$BR189+1)</f>
        <v>what</v>
      </c>
      <c r="CB189" s="38"/>
      <c r="CC189" s="38"/>
      <c r="CD189" s="38"/>
      <c r="CE189" s="38"/>
      <c r="CG189" s="36" t="str">
        <f t="shared" si="71"/>
        <v>比較</v>
      </c>
    </row>
    <row r="190" spans="18:85" ht="18.75" customHeight="1">
      <c r="R190" s="35">
        <v>1</v>
      </c>
      <c r="S190" s="2" t="s">
        <v>594</v>
      </c>
      <c r="T190" s="2"/>
      <c r="U190" s="1">
        <v>3</v>
      </c>
      <c r="V190" s="42">
        <f t="shared" si="85"/>
        <v>35</v>
      </c>
      <c r="W190" s="44" t="s">
        <v>908</v>
      </c>
      <c r="X190" s="7" t="s">
        <v>909</v>
      </c>
      <c r="Y190" s="42">
        <f ca="1" t="shared" si="59"/>
        <v>0.9409679853201054</v>
      </c>
      <c r="Z190" s="42">
        <f t="shared" si="60"/>
        <v>10</v>
      </c>
      <c r="AA190" s="42" t="s">
        <v>932</v>
      </c>
      <c r="AB190" s="42" t="s">
        <v>2053</v>
      </c>
      <c r="AC190" s="39" t="s">
        <v>1881</v>
      </c>
      <c r="AD190" s="39" t="s">
        <v>609</v>
      </c>
      <c r="AE190" s="39" t="s">
        <v>610</v>
      </c>
      <c r="AF190" s="39" t="s">
        <v>1905</v>
      </c>
      <c r="AG190" s="39" t="s">
        <v>630</v>
      </c>
      <c r="AH190" s="39" t="s">
        <v>2070</v>
      </c>
      <c r="AI190" s="39" t="s">
        <v>1907</v>
      </c>
      <c r="AJ190" s="39" t="s">
        <v>238</v>
      </c>
      <c r="AK190" s="39" t="s">
        <v>644</v>
      </c>
      <c r="AP190" s="39">
        <f ca="1" t="shared" si="61"/>
        <v>0.10140837614524134</v>
      </c>
      <c r="AQ190" s="39">
        <f ca="1" t="shared" si="62"/>
        <v>0.1429891224152124</v>
      </c>
      <c r="AR190" s="39">
        <f ca="1" t="shared" si="63"/>
        <v>0.5074982398008678</v>
      </c>
      <c r="AS190" s="39">
        <f ca="1" t="shared" si="64"/>
        <v>0.7372864353300219</v>
      </c>
      <c r="AT190" s="39">
        <f ca="1" t="shared" si="74"/>
        <v>0.3515400843229992</v>
      </c>
      <c r="AU190" s="39">
        <f ca="1" t="shared" si="86"/>
        <v>0.6864951361752747</v>
      </c>
      <c r="AV190" s="39">
        <f ca="1" t="shared" si="86"/>
        <v>0.2800593773727247</v>
      </c>
      <c r="AW190" s="39">
        <f ca="1" t="shared" si="88"/>
        <v>0.6744721775291087</v>
      </c>
      <c r="AX190" s="39">
        <f ca="1" t="shared" si="88"/>
        <v>0.2025825133766146</v>
      </c>
      <c r="AY190" s="39">
        <f ca="1">IF(AK190=0,"",RAND())</f>
        <v>0.7741908717319126</v>
      </c>
      <c r="BC190" s="38">
        <f ca="1">IF(AO190=0,"",RAND())</f>
      </c>
      <c r="BD190" s="38">
        <f t="shared" si="66"/>
        <v>10</v>
      </c>
      <c r="BE190" s="38">
        <f t="shared" si="67"/>
        <v>9</v>
      </c>
      <c r="BF190" s="38">
        <f t="shared" si="68"/>
        <v>5</v>
      </c>
      <c r="BG190" s="38">
        <f t="shared" si="69"/>
        <v>2</v>
      </c>
      <c r="BH190" s="38">
        <f t="shared" si="75"/>
        <v>6</v>
      </c>
      <c r="BI190" s="38">
        <f t="shared" si="87"/>
        <v>3</v>
      </c>
      <c r="BJ190" s="38">
        <f t="shared" si="87"/>
        <v>7</v>
      </c>
      <c r="BK190" s="38">
        <f t="shared" si="89"/>
        <v>4</v>
      </c>
      <c r="BL190" s="38">
        <f t="shared" si="89"/>
        <v>8</v>
      </c>
      <c r="BM190" s="38">
        <f>RANK(AY190,$AP190:$BB190)</f>
        <v>1</v>
      </c>
      <c r="BR190" s="38">
        <v>188</v>
      </c>
      <c r="BS190" s="38" t="str">
        <f>HLOOKUP(BD190,$AB$2:$AN190,$BR190+1)</f>
        <v>class</v>
      </c>
      <c r="BT190" s="38" t="str">
        <f>HLOOKUP(BE190,$AB$2:$AN190,$BR190+1)</f>
        <v>our</v>
      </c>
      <c r="BU190" s="38" t="str">
        <f>HLOOKUP(BF190,$AB$2:$AN190,$BR190+1)</f>
        <v>any</v>
      </c>
      <c r="BV190" s="38" t="str">
        <f>HLOOKUP(BG190,$AB$2:$AN190,$BR190+1)</f>
        <v>is</v>
      </c>
      <c r="BW190" s="38" t="str">
        <f>HLOOKUP(BH190,$AB$2:$AN190,$BR190+1)</f>
        <v>other</v>
      </c>
      <c r="BX190" s="38" t="str">
        <f>HLOOKUP(BI190,$AB$2:$AN190,$BR190+1)</f>
        <v>taller</v>
      </c>
      <c r="BY190" s="38" t="str">
        <f>HLOOKUP(BJ190,$AB$2:$AN190,$BR190+1)</f>
        <v>boy</v>
      </c>
      <c r="BZ190" s="38" t="str">
        <f>HLOOKUP(BK190,$AB$2:$AN190,$BR190+1)</f>
        <v>than</v>
      </c>
      <c r="CA190" s="38" t="str">
        <f>HLOOKUP(BL190,$AB$2:$AN190,$BR190+1)</f>
        <v>in</v>
      </c>
      <c r="CB190" s="38" t="str">
        <f>HLOOKUP(BM190,$AB$2:$AN190,$BR190+1)</f>
        <v>he</v>
      </c>
      <c r="CC190" s="38"/>
      <c r="CD190" s="38"/>
      <c r="CE190" s="38"/>
      <c r="CG190" s="36" t="str">
        <f t="shared" si="71"/>
        <v>比較</v>
      </c>
    </row>
    <row r="191" spans="18:85" ht="18.75" customHeight="1">
      <c r="R191" s="35">
        <v>1</v>
      </c>
      <c r="S191" s="2" t="s">
        <v>594</v>
      </c>
      <c r="T191" s="2"/>
      <c r="U191" s="1">
        <v>3</v>
      </c>
      <c r="V191" s="42">
        <f t="shared" si="85"/>
        <v>231</v>
      </c>
      <c r="W191" s="44" t="s">
        <v>728</v>
      </c>
      <c r="X191" s="7" t="s">
        <v>915</v>
      </c>
      <c r="Y191" s="42">
        <f ca="1" t="shared" si="59"/>
        <v>0.45791082875506817</v>
      </c>
      <c r="Z191" s="42">
        <f t="shared" si="60"/>
        <v>9</v>
      </c>
      <c r="AA191" s="42" t="s">
        <v>729</v>
      </c>
      <c r="AB191" s="42" t="s">
        <v>666</v>
      </c>
      <c r="AC191" s="39" t="s">
        <v>630</v>
      </c>
      <c r="AD191" s="39" t="s">
        <v>916</v>
      </c>
      <c r="AE191" s="39" t="s">
        <v>1907</v>
      </c>
      <c r="AF191" s="39" t="s">
        <v>730</v>
      </c>
      <c r="AG191" s="39" t="s">
        <v>731</v>
      </c>
      <c r="AH191" s="39" t="s">
        <v>732</v>
      </c>
      <c r="AI191" s="39" t="s">
        <v>733</v>
      </c>
      <c r="AJ191" s="39" t="s">
        <v>734</v>
      </c>
      <c r="AP191" s="39">
        <f ca="1" t="shared" si="61"/>
        <v>0.8190870546225757</v>
      </c>
      <c r="AQ191" s="39">
        <f ca="1" t="shared" si="62"/>
        <v>0.4652904483158933</v>
      </c>
      <c r="AR191" s="39">
        <f ca="1" t="shared" si="63"/>
        <v>0.8288199103878942</v>
      </c>
      <c r="AS191" s="39">
        <f ca="1" t="shared" si="64"/>
        <v>0.051666919508488895</v>
      </c>
      <c r="AT191" s="39">
        <f ca="1" t="shared" si="74"/>
        <v>0.6321434928694425</v>
      </c>
      <c r="AU191" s="39">
        <f ca="1" t="shared" si="86"/>
        <v>0.4925704707947087</v>
      </c>
      <c r="AV191" s="39">
        <f ca="1">IF(AH191=0,"",RAND())</f>
        <v>0.7459206748343954</v>
      </c>
      <c r="AW191" s="39">
        <f ca="1" t="shared" si="88"/>
        <v>0.8982745485971435</v>
      </c>
      <c r="AX191" s="39">
        <f ca="1" t="shared" si="88"/>
        <v>0.29982769168665335</v>
      </c>
      <c r="BC191" s="38">
        <f ca="1">IF(AO191=0,"",RAND())</f>
      </c>
      <c r="BD191" s="38">
        <f t="shared" si="66"/>
        <v>3</v>
      </c>
      <c r="BE191" s="38">
        <f t="shared" si="67"/>
        <v>7</v>
      </c>
      <c r="BF191" s="38">
        <f t="shared" si="68"/>
        <v>2</v>
      </c>
      <c r="BG191" s="38">
        <f t="shared" si="69"/>
        <v>9</v>
      </c>
      <c r="BH191" s="38">
        <f t="shared" si="75"/>
        <v>5</v>
      </c>
      <c r="BI191" s="38">
        <f t="shared" si="87"/>
        <v>6</v>
      </c>
      <c r="BJ191" s="38">
        <f>RANK(AV191,$AP191:$BB191)</f>
        <v>4</v>
      </c>
      <c r="BK191" s="38">
        <f t="shared" si="89"/>
        <v>1</v>
      </c>
      <c r="BL191" s="38">
        <f t="shared" si="89"/>
        <v>8</v>
      </c>
      <c r="BR191" s="38">
        <v>189</v>
      </c>
      <c r="BS191" s="38" t="str">
        <f>HLOOKUP(BD191,$AB$2:$AN191,$BR191+1)</f>
        <v>mountain</v>
      </c>
      <c r="BT191" s="38" t="str">
        <f>HLOOKUP(BE191,$AB$2:$AN191,$BR191+1)</f>
        <v>than</v>
      </c>
      <c r="BU191" s="38" t="str">
        <f>HLOOKUP(BF191,$AB$2:$AN191,$BR191+1)</f>
        <v>other</v>
      </c>
      <c r="BV191" s="38" t="str">
        <f>HLOOKUP(BG191,$AB$2:$AN191,$BR191+1)</f>
        <v>Fuji</v>
      </c>
      <c r="BW191" s="38" t="str">
        <f>HLOOKUP(BH191,$AB$2:$AN191,$BR191+1)</f>
        <v>Japan is</v>
      </c>
      <c r="BX191" s="38" t="str">
        <f>HLOOKUP(BI191,$AB$2:$AN191,$BR191+1)</f>
        <v>higher</v>
      </c>
      <c r="BY191" s="38" t="str">
        <f>HLOOKUP(BJ191,$AB$2:$AN191,$BR191+1)</f>
        <v>in</v>
      </c>
      <c r="BZ191" s="38" t="str">
        <f>HLOOKUP(BK191,$AB$2:$AN191,$BR191+1)</f>
        <v>no</v>
      </c>
      <c r="CA191" s="38" t="str">
        <f>HLOOKUP(BL191,$AB$2:$AN191,$BR191+1)</f>
        <v>Mt</v>
      </c>
      <c r="CB191" s="38"/>
      <c r="CC191" s="38"/>
      <c r="CD191" s="38"/>
      <c r="CE191" s="38"/>
      <c r="CG191" s="36" t="str">
        <f t="shared" si="71"/>
        <v>比較</v>
      </c>
    </row>
    <row r="192" spans="18:85" ht="18.75" customHeight="1">
      <c r="R192" s="35">
        <v>1</v>
      </c>
      <c r="S192" s="2" t="s">
        <v>594</v>
      </c>
      <c r="T192" s="2"/>
      <c r="U192" s="1">
        <v>3</v>
      </c>
      <c r="V192" s="42">
        <f t="shared" si="85"/>
        <v>281</v>
      </c>
      <c r="W192" s="44" t="s">
        <v>920</v>
      </c>
      <c r="X192" s="7" t="s">
        <v>921</v>
      </c>
      <c r="Y192" s="42">
        <f ca="1" t="shared" si="59"/>
        <v>0.3535762035244643</v>
      </c>
      <c r="Z192" s="42">
        <f t="shared" si="60"/>
        <v>5</v>
      </c>
      <c r="AA192" s="42" t="s">
        <v>932</v>
      </c>
      <c r="AB192" s="42" t="s">
        <v>2053</v>
      </c>
      <c r="AC192" s="39" t="s">
        <v>187</v>
      </c>
      <c r="AD192" s="39" t="s">
        <v>188</v>
      </c>
      <c r="AE192" s="39" t="s">
        <v>189</v>
      </c>
      <c r="AF192" s="39" t="s">
        <v>190</v>
      </c>
      <c r="AP192" s="39">
        <f ca="1" t="shared" si="61"/>
        <v>0.23454834288262383</v>
      </c>
      <c r="AQ192" s="39">
        <f ca="1" t="shared" si="62"/>
        <v>0.7106024502486161</v>
      </c>
      <c r="AR192" s="39">
        <f ca="1" t="shared" si="63"/>
        <v>0.037990891658956194</v>
      </c>
      <c r="AS192" s="39">
        <f ca="1" t="shared" si="64"/>
        <v>0.548826313139485</v>
      </c>
      <c r="AT192" s="39">
        <f ca="1" t="shared" si="74"/>
        <v>0.31987398260878147</v>
      </c>
      <c r="BD192" s="38">
        <f t="shared" si="66"/>
        <v>4</v>
      </c>
      <c r="BE192" s="38">
        <f t="shared" si="67"/>
        <v>1</v>
      </c>
      <c r="BF192" s="38">
        <f t="shared" si="68"/>
        <v>5</v>
      </c>
      <c r="BG192" s="38">
        <f t="shared" si="69"/>
        <v>2</v>
      </c>
      <c r="BH192" s="38">
        <f t="shared" si="75"/>
        <v>3</v>
      </c>
      <c r="BR192" s="38">
        <v>190</v>
      </c>
      <c r="BS192" s="38" t="str">
        <f>HLOOKUP(BD192,$AB$2:$AN192,$BR192+1)</f>
        <v>as he</v>
      </c>
      <c r="BT192" s="38" t="str">
        <f>HLOOKUP(BE192,$AB$2:$AN192,$BR192+1)</f>
        <v>he</v>
      </c>
      <c r="BU192" s="38" t="str">
        <f>HLOOKUP(BF192,$AB$2:$AN192,$BR192+1)</f>
        <v>could</v>
      </c>
      <c r="BV192" s="38" t="str">
        <f>HLOOKUP(BG192,$AB$2:$AN192,$BR192+1)</f>
        <v>ran as</v>
      </c>
      <c r="BW192" s="38" t="str">
        <f>HLOOKUP(BH192,$AB$2:$AN192,$BR192+1)</f>
        <v>fast</v>
      </c>
      <c r="BZ192" s="38"/>
      <c r="CA192" s="38"/>
      <c r="CB192" s="38"/>
      <c r="CC192" s="38"/>
      <c r="CD192" s="38"/>
      <c r="CE192" s="38"/>
      <c r="CG192" s="36" t="str">
        <f t="shared" si="71"/>
        <v>比較</v>
      </c>
    </row>
    <row r="193" spans="18:85" ht="18.75" customHeight="1">
      <c r="R193" s="35">
        <v>1</v>
      </c>
      <c r="S193" s="2" t="s">
        <v>594</v>
      </c>
      <c r="T193" s="2"/>
      <c r="U193" s="1">
        <v>3</v>
      </c>
      <c r="V193" s="42">
        <f t="shared" si="85"/>
        <v>147</v>
      </c>
      <c r="W193" s="44" t="s">
        <v>922</v>
      </c>
      <c r="X193" s="7" t="s">
        <v>923</v>
      </c>
      <c r="Y193" s="42">
        <f ca="1" t="shared" si="59"/>
        <v>0.6832218137637247</v>
      </c>
      <c r="Z193" s="42">
        <f t="shared" si="60"/>
        <v>9</v>
      </c>
      <c r="AA193" s="42" t="s">
        <v>932</v>
      </c>
      <c r="AB193" s="42" t="s">
        <v>149</v>
      </c>
      <c r="AC193" s="39" t="s">
        <v>929</v>
      </c>
      <c r="AD193" s="39" t="s">
        <v>1881</v>
      </c>
      <c r="AE193" s="39" t="s">
        <v>1897</v>
      </c>
      <c r="AF193" s="39" t="s">
        <v>281</v>
      </c>
      <c r="AG193" s="39" t="s">
        <v>597</v>
      </c>
      <c r="AH193" s="39" t="s">
        <v>603</v>
      </c>
      <c r="AI193" s="39" t="s">
        <v>597</v>
      </c>
      <c r="AJ193" s="39" t="s">
        <v>2060</v>
      </c>
      <c r="AP193" s="39">
        <f ca="1" t="shared" si="61"/>
        <v>0.6272531367203475</v>
      </c>
      <c r="AQ193" s="39">
        <f ca="1" t="shared" si="62"/>
        <v>0.4643827305332717</v>
      </c>
      <c r="AR193" s="39">
        <f ca="1" t="shared" si="63"/>
        <v>0.9141235672616199</v>
      </c>
      <c r="AS193" s="39">
        <f ca="1" t="shared" si="64"/>
        <v>0.6307316898622055</v>
      </c>
      <c r="AT193" s="39">
        <f ca="1" t="shared" si="74"/>
        <v>0.818881076369216</v>
      </c>
      <c r="AU193" s="39">
        <f ca="1">IF(AG193=0,"",RAND())</f>
        <v>0.4423780220706517</v>
      </c>
      <c r="AV193" s="39">
        <f ca="1">IF(AH193=0,"",RAND())</f>
        <v>0.8058817558702334</v>
      </c>
      <c r="AW193" s="39">
        <f ca="1">IF(AI193=0,"",RAND())</f>
        <v>0.7760514015618556</v>
      </c>
      <c r="AX193" s="39">
        <f ca="1">IF(AJ193=0,"",RAND())</f>
        <v>0.8121417389837653</v>
      </c>
      <c r="BC193" s="38">
        <f ca="1">IF(AO193=0,"",RAND())</f>
      </c>
      <c r="BD193" s="38">
        <f t="shared" si="66"/>
        <v>7</v>
      </c>
      <c r="BE193" s="38">
        <f t="shared" si="67"/>
        <v>8</v>
      </c>
      <c r="BF193" s="38">
        <f t="shared" si="68"/>
        <v>1</v>
      </c>
      <c r="BG193" s="38">
        <f t="shared" si="69"/>
        <v>6</v>
      </c>
      <c r="BH193" s="38">
        <f t="shared" si="75"/>
        <v>2</v>
      </c>
      <c r="BI193" s="38">
        <f>RANK(AU193,$AP193:$BB193)</f>
        <v>9</v>
      </c>
      <c r="BJ193" s="38">
        <f>RANK(AV193,$AP193:$BB193)</f>
        <v>4</v>
      </c>
      <c r="BK193" s="38">
        <f>RANK(AW193,$AP193:$BB193)</f>
        <v>5</v>
      </c>
      <c r="BL193" s="38">
        <f>RANK(AX193,$AP193:$BB193)</f>
        <v>3</v>
      </c>
      <c r="BR193" s="38">
        <v>191</v>
      </c>
      <c r="BS193" s="38" t="str">
        <f>HLOOKUP(BD193,$AB$2:$AN193,$BR193+1)</f>
        <v>old</v>
      </c>
      <c r="BT193" s="38" t="str">
        <f>HLOOKUP(BE193,$AB$2:$AN193,$BR193+1)</f>
        <v>as</v>
      </c>
      <c r="BU193" s="38" t="str">
        <f>HLOOKUP(BF193,$AB$2:$AN193,$BR193+1)</f>
        <v>my</v>
      </c>
      <c r="BV193" s="38" t="str">
        <f>HLOOKUP(BG193,$AB$2:$AN193,$BR193+1)</f>
        <v>as</v>
      </c>
      <c r="BW193" s="38" t="str">
        <f>HLOOKUP(BH193,$AB$2:$AN193,$BR193+1)</f>
        <v>uncle</v>
      </c>
      <c r="BX193" s="38" t="str">
        <f>HLOOKUP(BI193,$AB$2:$AN193,$BR193+1)</f>
        <v>you</v>
      </c>
      <c r="BY193" s="38" t="str">
        <f>HLOOKUP(BJ193,$AB$2:$AN193,$BR193+1)</f>
        <v>three</v>
      </c>
      <c r="BZ193" s="38" t="str">
        <f>HLOOKUP(BK193,$AB$2:$AN193,$BR193+1)</f>
        <v>times</v>
      </c>
      <c r="CA193" s="38" t="str">
        <f>HLOOKUP(BL193,$AB$2:$AN193,$BR193+1)</f>
        <v>is</v>
      </c>
      <c r="CB193" s="38"/>
      <c r="CC193" s="38"/>
      <c r="CD193" s="38"/>
      <c r="CE193" s="38"/>
      <c r="CG193" s="36" t="str">
        <f t="shared" si="71"/>
        <v>比較</v>
      </c>
    </row>
    <row r="194" spans="18:85" ht="18.75" customHeight="1">
      <c r="R194" s="35">
        <v>1</v>
      </c>
      <c r="S194" s="2" t="s">
        <v>594</v>
      </c>
      <c r="T194" s="2"/>
      <c r="U194" s="1">
        <v>3</v>
      </c>
      <c r="V194" s="42">
        <f t="shared" si="85"/>
        <v>373</v>
      </c>
      <c r="W194" s="44" t="s">
        <v>930</v>
      </c>
      <c r="X194" s="7" t="s">
        <v>931</v>
      </c>
      <c r="Y194" s="42">
        <f ca="1" t="shared" si="59"/>
        <v>0.13275997354033464</v>
      </c>
      <c r="Z194" s="42">
        <f t="shared" si="60"/>
        <v>6</v>
      </c>
      <c r="AA194" s="42" t="s">
        <v>932</v>
      </c>
      <c r="AB194" s="42" t="s">
        <v>2073</v>
      </c>
      <c r="AC194" s="39" t="s">
        <v>1881</v>
      </c>
      <c r="AD194" s="39" t="s">
        <v>933</v>
      </c>
      <c r="AE194" s="39" t="s">
        <v>934</v>
      </c>
      <c r="AF194" s="39" t="s">
        <v>30</v>
      </c>
      <c r="AG194" s="39" t="s">
        <v>934</v>
      </c>
      <c r="AP194" s="39">
        <f ca="1" t="shared" si="61"/>
        <v>0.10504116512255823</v>
      </c>
      <c r="AQ194" s="39">
        <f ca="1" t="shared" si="62"/>
        <v>0.8206096686444087</v>
      </c>
      <c r="AR194" s="39">
        <f ca="1" t="shared" si="63"/>
        <v>0.41888275673736963</v>
      </c>
      <c r="AS194" s="39">
        <f ca="1" t="shared" si="64"/>
        <v>0.7574476849776115</v>
      </c>
      <c r="AT194" s="39">
        <f ca="1" t="shared" si="74"/>
        <v>0.058880917707161196</v>
      </c>
      <c r="AU194" s="39">
        <f aca="true" ca="1" t="shared" si="90" ref="AU194:AU209">IF(AG194=0,"",RAND())</f>
        <v>0.4808198020301015</v>
      </c>
      <c r="BD194" s="38">
        <f t="shared" si="66"/>
        <v>5</v>
      </c>
      <c r="BE194" s="38">
        <f t="shared" si="67"/>
        <v>1</v>
      </c>
      <c r="BF194" s="38">
        <f t="shared" si="68"/>
        <v>4</v>
      </c>
      <c r="BG194" s="38">
        <f t="shared" si="69"/>
        <v>2</v>
      </c>
      <c r="BH194" s="38">
        <f t="shared" si="75"/>
        <v>6</v>
      </c>
      <c r="BI194" s="38">
        <f aca="true" t="shared" si="91" ref="BI194:BI209">RANK(AU194,$AP194:$BB194)</f>
        <v>3</v>
      </c>
      <c r="BR194" s="38">
        <v>192</v>
      </c>
      <c r="BS194" s="38" t="str">
        <f>HLOOKUP(BD194,$AB$2:$AN194,$BR194+1)</f>
        <v>and</v>
      </c>
      <c r="BT194" s="38" t="str">
        <f>HLOOKUP(BE194,$AB$2:$AN194,$BR194+1)</f>
        <v>it</v>
      </c>
      <c r="BU194" s="38" t="str">
        <f>HLOOKUP(BF194,$AB$2:$AN194,$BR194+1)</f>
        <v>colder</v>
      </c>
      <c r="BV194" s="38" t="str">
        <f>HLOOKUP(BG194,$AB$2:$AN194,$BR194+1)</f>
        <v>is</v>
      </c>
      <c r="BW194" s="38" t="str">
        <f>HLOOKUP(BH194,$AB$2:$AN194,$BR194+1)</f>
        <v>colder</v>
      </c>
      <c r="BX194" s="38" t="str">
        <f>HLOOKUP(BI194,$AB$2:$AN194,$BR194+1)</f>
        <v>getting</v>
      </c>
      <c r="BZ194" s="38"/>
      <c r="CA194" s="38"/>
      <c r="CB194" s="38"/>
      <c r="CC194" s="38"/>
      <c r="CD194" s="38"/>
      <c r="CE194" s="38"/>
      <c r="CG194" s="36" t="str">
        <f t="shared" si="71"/>
        <v>比較</v>
      </c>
    </row>
    <row r="195" spans="18:85" ht="18.75" customHeight="1">
      <c r="R195" s="35">
        <v>1</v>
      </c>
      <c r="S195" s="2" t="s">
        <v>594</v>
      </c>
      <c r="T195" s="2"/>
      <c r="U195" s="1">
        <v>3</v>
      </c>
      <c r="V195" s="42">
        <f t="shared" si="85"/>
        <v>412</v>
      </c>
      <c r="W195" s="44" t="s">
        <v>789</v>
      </c>
      <c r="X195" s="7" t="s">
        <v>935</v>
      </c>
      <c r="Y195" s="42">
        <f ca="1" t="shared" si="59"/>
        <v>0.04702713962651406</v>
      </c>
      <c r="Z195" s="42">
        <f t="shared" si="60"/>
        <v>8</v>
      </c>
      <c r="AA195" s="42" t="s">
        <v>932</v>
      </c>
      <c r="AB195" s="42" t="s">
        <v>2053</v>
      </c>
      <c r="AC195" s="39" t="s">
        <v>1881</v>
      </c>
      <c r="AD195" s="39" t="s">
        <v>1885</v>
      </c>
      <c r="AE195" s="39" t="s">
        <v>936</v>
      </c>
      <c r="AF195" s="39" t="s">
        <v>643</v>
      </c>
      <c r="AG195" s="39" t="s">
        <v>1907</v>
      </c>
      <c r="AH195" s="39" t="s">
        <v>238</v>
      </c>
      <c r="AI195" s="39" t="s">
        <v>644</v>
      </c>
      <c r="AP195" s="39">
        <f ca="1" t="shared" si="61"/>
        <v>0.4602571646014906</v>
      </c>
      <c r="AQ195" s="39">
        <f ca="1" t="shared" si="62"/>
        <v>0.39694055123894634</v>
      </c>
      <c r="AR195" s="39">
        <f ca="1" t="shared" si="63"/>
        <v>0.5644807176919808</v>
      </c>
      <c r="AS195" s="39">
        <f ca="1" t="shared" si="64"/>
        <v>0.7542255300035232</v>
      </c>
      <c r="AT195" s="39">
        <f ca="1" t="shared" si="74"/>
        <v>0.9764554529436991</v>
      </c>
      <c r="AU195" s="39">
        <f ca="1" t="shared" si="90"/>
        <v>0.9803303600685158</v>
      </c>
      <c r="AV195" s="39">
        <f ca="1">IF(AH195=0,"",RAND())</f>
        <v>0.03579323289382774</v>
      </c>
      <c r="AW195" s="39">
        <f ca="1">IF(AI195=0,"",RAND())</f>
        <v>0.7366672502822562</v>
      </c>
      <c r="BC195" s="38">
        <f ca="1">IF(AO195=0,"",RAND())</f>
      </c>
      <c r="BD195" s="38">
        <f t="shared" si="66"/>
        <v>6</v>
      </c>
      <c r="BE195" s="38">
        <f t="shared" si="67"/>
        <v>7</v>
      </c>
      <c r="BF195" s="38">
        <f t="shared" si="68"/>
        <v>5</v>
      </c>
      <c r="BG195" s="38">
        <f t="shared" si="69"/>
        <v>3</v>
      </c>
      <c r="BH195" s="38">
        <f t="shared" si="75"/>
        <v>2</v>
      </c>
      <c r="BI195" s="38">
        <f t="shared" si="91"/>
        <v>1</v>
      </c>
      <c r="BJ195" s="38">
        <f>RANK(AV195,$AP195:$BB195)</f>
        <v>8</v>
      </c>
      <c r="BK195" s="38">
        <f>RANK(AW195,$AP195:$BB195)</f>
        <v>4</v>
      </c>
      <c r="BR195" s="38">
        <v>193</v>
      </c>
      <c r="BS195" s="38" t="str">
        <f>HLOOKUP(BD195,$AB$2:$AN195,$BR195+1)</f>
        <v>in</v>
      </c>
      <c r="BT195" s="38" t="str">
        <f>HLOOKUP(BE195,$AB$2:$AN195,$BR195+1)</f>
        <v>our</v>
      </c>
      <c r="BU195" s="38" t="str">
        <f>HLOOKUP(BF195,$AB$2:$AN195,$BR195+1)</f>
        <v>tallest</v>
      </c>
      <c r="BV195" s="38" t="str">
        <f>HLOOKUP(BG195,$AB$2:$AN195,$BR195+1)</f>
        <v>the</v>
      </c>
      <c r="BW195" s="38" t="str">
        <f>HLOOKUP(BH195,$AB$2:$AN195,$BR195+1)</f>
        <v>is</v>
      </c>
      <c r="BX195" s="38" t="str">
        <f>HLOOKUP(BI195,$AB$2:$AN195,$BR195+1)</f>
        <v>he</v>
      </c>
      <c r="BY195" s="38" t="str">
        <f>HLOOKUP(BJ195,$AB$2:$AN195,$BR195+1)</f>
        <v>class</v>
      </c>
      <c r="BZ195" s="38" t="str">
        <f>HLOOKUP(BK195,$AB$2:$AN195,$BR195+1)</f>
        <v>second</v>
      </c>
      <c r="CA195" s="38"/>
      <c r="CB195" s="38"/>
      <c r="CC195" s="38"/>
      <c r="CD195" s="38"/>
      <c r="CE195" s="38"/>
      <c r="CG195" s="36" t="str">
        <f t="shared" si="71"/>
        <v>比較</v>
      </c>
    </row>
    <row r="196" spans="18:85" ht="18.75" customHeight="1">
      <c r="R196" s="35">
        <v>1</v>
      </c>
      <c r="S196" s="2" t="s">
        <v>594</v>
      </c>
      <c r="T196" s="2"/>
      <c r="U196" s="1">
        <v>3</v>
      </c>
      <c r="V196" s="42">
        <f t="shared" si="85"/>
        <v>402</v>
      </c>
      <c r="W196" s="44" t="s">
        <v>849</v>
      </c>
      <c r="X196" s="7" t="s">
        <v>937</v>
      </c>
      <c r="Y196" s="42">
        <f ca="1" t="shared" si="59"/>
        <v>0.06486527199456787</v>
      </c>
      <c r="Z196" s="42">
        <f t="shared" si="60"/>
        <v>7</v>
      </c>
      <c r="AA196" s="42" t="s">
        <v>932</v>
      </c>
      <c r="AB196" s="42" t="s">
        <v>2053</v>
      </c>
      <c r="AC196" s="39" t="s">
        <v>1881</v>
      </c>
      <c r="AD196" s="39" t="s">
        <v>270</v>
      </c>
      <c r="AE196" s="39" t="s">
        <v>938</v>
      </c>
      <c r="AF196" s="39" t="s">
        <v>939</v>
      </c>
      <c r="AG196" s="39" t="s">
        <v>2105</v>
      </c>
      <c r="AH196" s="39" t="s">
        <v>147</v>
      </c>
      <c r="AP196" s="39">
        <f ca="1" t="shared" si="61"/>
        <v>0.2538503739247713</v>
      </c>
      <c r="AQ196" s="39">
        <f ca="1" t="shared" si="62"/>
        <v>0.27584931517871736</v>
      </c>
      <c r="AR196" s="39">
        <f ca="1" t="shared" si="63"/>
        <v>0.3274513701831736</v>
      </c>
      <c r="AS196" s="39">
        <f ca="1" t="shared" si="64"/>
        <v>0.3458957869233199</v>
      </c>
      <c r="AT196" s="39">
        <f ca="1" t="shared" si="74"/>
        <v>0.11123356894799219</v>
      </c>
      <c r="AU196" s="39">
        <f ca="1" t="shared" si="90"/>
        <v>0.6362076382312944</v>
      </c>
      <c r="AV196" s="39">
        <f aca="true" ca="1" t="shared" si="92" ref="AV196:AV208">IF(AH196=0,"",RAND())</f>
        <v>0.4065420695427715</v>
      </c>
      <c r="BD196" s="38">
        <f t="shared" si="66"/>
        <v>6</v>
      </c>
      <c r="BE196" s="38">
        <f t="shared" si="67"/>
        <v>5</v>
      </c>
      <c r="BF196" s="38">
        <f t="shared" si="68"/>
        <v>4</v>
      </c>
      <c r="BG196" s="38">
        <f t="shared" si="69"/>
        <v>3</v>
      </c>
      <c r="BH196" s="38">
        <f t="shared" si="75"/>
        <v>7</v>
      </c>
      <c r="BI196" s="38">
        <f t="shared" si="91"/>
        <v>1</v>
      </c>
      <c r="BJ196" s="38">
        <f aca="true" t="shared" si="93" ref="BJ196:BJ208">RANK(AV196,$AP196:$BB196)</f>
        <v>2</v>
      </c>
      <c r="BR196" s="38">
        <v>194</v>
      </c>
      <c r="BS196" s="38" t="str">
        <f>HLOOKUP(BD196,$AB$2:$AN196,$BR196+1)</f>
        <v>to</v>
      </c>
      <c r="BT196" s="38" t="str">
        <f>HLOOKUP(BE196,$AB$2:$AN196,$BR196+1)</f>
        <v>senior</v>
      </c>
      <c r="BU196" s="38" t="str">
        <f>HLOOKUP(BF196,$AB$2:$AN196,$BR196+1)</f>
        <v>years</v>
      </c>
      <c r="BV196" s="38" t="str">
        <f>HLOOKUP(BG196,$AB$2:$AN196,$BR196+1)</f>
        <v>two</v>
      </c>
      <c r="BW196" s="38" t="str">
        <f>HLOOKUP(BH196,$AB$2:$AN196,$BR196+1)</f>
        <v>me</v>
      </c>
      <c r="BX196" s="38" t="str">
        <f>HLOOKUP(BI196,$AB$2:$AN196,$BR196+1)</f>
        <v>he</v>
      </c>
      <c r="BY196" s="38" t="str">
        <f>HLOOKUP(BJ196,$AB$2:$AN196,$BR196+1)</f>
        <v>is</v>
      </c>
      <c r="BZ196" s="38"/>
      <c r="CA196" s="38"/>
      <c r="CB196" s="38"/>
      <c r="CC196" s="38"/>
      <c r="CD196" s="38"/>
      <c r="CE196" s="38"/>
      <c r="CG196" s="36" t="str">
        <f t="shared" si="71"/>
        <v>比較</v>
      </c>
    </row>
    <row r="197" spans="18:85" ht="18.75" customHeight="1">
      <c r="R197" s="35">
        <v>1</v>
      </c>
      <c r="S197" s="2" t="s">
        <v>594</v>
      </c>
      <c r="T197" s="2"/>
      <c r="U197" s="1">
        <v>3</v>
      </c>
      <c r="V197" s="42">
        <f t="shared" si="85"/>
        <v>322</v>
      </c>
      <c r="W197" s="44" t="s">
        <v>735</v>
      </c>
      <c r="X197" s="7" t="s">
        <v>736</v>
      </c>
      <c r="Y197" s="42">
        <f ca="1" t="shared" si="59"/>
        <v>0.2531632586510967</v>
      </c>
      <c r="Z197" s="42">
        <f t="shared" si="60"/>
        <v>6</v>
      </c>
      <c r="AA197" s="42" t="s">
        <v>932</v>
      </c>
      <c r="AB197" s="42" t="s">
        <v>737</v>
      </c>
      <c r="AC197" s="39" t="s">
        <v>1881</v>
      </c>
      <c r="AD197" s="39" t="s">
        <v>738</v>
      </c>
      <c r="AE197" s="39" t="s">
        <v>739</v>
      </c>
      <c r="AF197" s="39" t="s">
        <v>740</v>
      </c>
      <c r="AG197" s="39" t="s">
        <v>741</v>
      </c>
      <c r="AP197" s="39">
        <f ca="1" t="shared" si="61"/>
        <v>0.014229042761042088</v>
      </c>
      <c r="AQ197" s="39">
        <f ca="1" t="shared" si="62"/>
        <v>0.954755956194344</v>
      </c>
      <c r="AR197" s="39">
        <f ca="1" t="shared" si="63"/>
        <v>0.8695727846518988</v>
      </c>
      <c r="AS197" s="39">
        <f ca="1" t="shared" si="64"/>
        <v>0.2856450662981169</v>
      </c>
      <c r="AT197" s="39">
        <f ca="1" t="shared" si="74"/>
        <v>0.5315231138063015</v>
      </c>
      <c r="AU197" s="39">
        <f ca="1" t="shared" si="90"/>
        <v>0.7872724673702027</v>
      </c>
      <c r="BD197" s="38">
        <f t="shared" si="66"/>
        <v>6</v>
      </c>
      <c r="BE197" s="38">
        <f t="shared" si="67"/>
        <v>1</v>
      </c>
      <c r="BF197" s="38">
        <f t="shared" si="68"/>
        <v>2</v>
      </c>
      <c r="BG197" s="38">
        <f t="shared" si="69"/>
        <v>5</v>
      </c>
      <c r="BH197" s="38">
        <f t="shared" si="75"/>
        <v>4</v>
      </c>
      <c r="BI197" s="38">
        <f t="shared" si="91"/>
        <v>3</v>
      </c>
      <c r="BR197" s="38">
        <v>195</v>
      </c>
      <c r="BS197" s="38" t="str">
        <f>HLOOKUP(BD197,$AB$2:$AN197,$BR197+1)</f>
        <v>peace</v>
      </c>
      <c r="BT197" s="38" t="str">
        <f>HLOOKUP(BE197,$AB$2:$AN197,$BR197+1)</f>
        <v>nothing</v>
      </c>
      <c r="BU197" s="38" t="str">
        <f>HLOOKUP(BF197,$AB$2:$AN197,$BR197+1)</f>
        <v>is</v>
      </c>
      <c r="BV197" s="38" t="str">
        <f>HLOOKUP(BG197,$AB$2:$AN197,$BR197+1)</f>
        <v>than</v>
      </c>
      <c r="BW197" s="38" t="str">
        <f>HLOOKUP(BH197,$AB$2:$AN197,$BR197+1)</f>
        <v>important</v>
      </c>
      <c r="BX197" s="38" t="str">
        <f>HLOOKUP(BI197,$AB$2:$AN197,$BR197+1)</f>
        <v>more</v>
      </c>
      <c r="BZ197" s="38"/>
      <c r="CA197" s="38"/>
      <c r="CB197" s="38"/>
      <c r="CC197" s="38"/>
      <c r="CD197" s="38"/>
      <c r="CE197" s="38"/>
      <c r="CG197" s="36" t="str">
        <f t="shared" si="71"/>
        <v>比較</v>
      </c>
    </row>
    <row r="198" spans="18:85" ht="18.75" customHeight="1">
      <c r="R198" s="35">
        <v>1</v>
      </c>
      <c r="S198" s="2" t="s">
        <v>594</v>
      </c>
      <c r="T198" s="2"/>
      <c r="U198" s="1"/>
      <c r="V198" s="42">
        <f t="shared" si="85"/>
        <v>203</v>
      </c>
      <c r="W198" s="44" t="s">
        <v>850</v>
      </c>
      <c r="X198" s="7" t="s">
        <v>865</v>
      </c>
      <c r="Y198" s="42">
        <f ca="1" t="shared" si="59"/>
        <v>0.5276902124204816</v>
      </c>
      <c r="Z198" s="42">
        <f t="shared" si="60"/>
        <v>8</v>
      </c>
      <c r="AA198" s="42" t="s">
        <v>932</v>
      </c>
      <c r="AB198" s="42" t="s">
        <v>866</v>
      </c>
      <c r="AC198" s="39" t="s">
        <v>859</v>
      </c>
      <c r="AD198" s="39" t="s">
        <v>867</v>
      </c>
      <c r="AE198" s="39" t="s">
        <v>868</v>
      </c>
      <c r="AF198" s="39" t="s">
        <v>869</v>
      </c>
      <c r="AG198" s="39" t="s">
        <v>870</v>
      </c>
      <c r="AH198" s="39" t="s">
        <v>871</v>
      </c>
      <c r="AI198" s="39" t="s">
        <v>872</v>
      </c>
      <c r="AP198" s="39">
        <f ca="1" t="shared" si="61"/>
        <v>0.3225514628152837</v>
      </c>
      <c r="AQ198" s="39">
        <f ca="1" t="shared" si="62"/>
        <v>0.9892433089010695</v>
      </c>
      <c r="AR198" s="39">
        <f ca="1" t="shared" si="63"/>
        <v>0.5698637174034085</v>
      </c>
      <c r="AS198" s="39">
        <f ca="1" t="shared" si="64"/>
        <v>0.49222189435524033</v>
      </c>
      <c r="AT198" s="39">
        <f ca="1" t="shared" si="74"/>
        <v>0.842895618874536</v>
      </c>
      <c r="AU198" s="39">
        <f ca="1" t="shared" si="90"/>
        <v>0.2891999668181766</v>
      </c>
      <c r="AV198" s="39">
        <f ca="1" t="shared" si="92"/>
        <v>0.4442011213125119</v>
      </c>
      <c r="AW198" s="39">
        <f ca="1">IF(AI198=0,"",RAND())</f>
        <v>0.7105394101791909</v>
      </c>
      <c r="BD198" s="38">
        <f t="shared" si="66"/>
        <v>7</v>
      </c>
      <c r="BE198" s="38">
        <f t="shared" si="67"/>
        <v>1</v>
      </c>
      <c r="BF198" s="38">
        <f t="shared" si="68"/>
        <v>4</v>
      </c>
      <c r="BG198" s="38">
        <f t="shared" si="69"/>
        <v>5</v>
      </c>
      <c r="BH198" s="38">
        <f t="shared" si="75"/>
        <v>2</v>
      </c>
      <c r="BI198" s="38">
        <f t="shared" si="91"/>
        <v>8</v>
      </c>
      <c r="BJ198" s="38">
        <f t="shared" si="93"/>
        <v>6</v>
      </c>
      <c r="BK198" s="38">
        <f>RANK(AW198,$AP198:$BB198)</f>
        <v>3</v>
      </c>
      <c r="BR198" s="38">
        <v>196</v>
      </c>
      <c r="BS198" s="38" t="str">
        <f>HLOOKUP(BD198,$AB$2:$AN198,$BR198+1)</f>
        <v>each</v>
      </c>
      <c r="BT198" s="38" t="str">
        <f>HLOOKUP(BE198,$AB$2:$AN198,$BR198+1)</f>
        <v>nothing</v>
      </c>
      <c r="BU198" s="38" t="str">
        <f>HLOOKUP(BF198,$AB$2:$AN198,$BR198+1)</f>
        <v>important</v>
      </c>
      <c r="BV198" s="38" t="str">
        <f>HLOOKUP(BG198,$AB$2:$AN198,$BR198+1)</f>
        <v>than</v>
      </c>
      <c r="BW198" s="38" t="str">
        <f>HLOOKUP(BH198,$AB$2:$AN198,$BR198+1)</f>
        <v>is</v>
      </c>
      <c r="BX198" s="38" t="str">
        <f>HLOOKUP(BI198,$AB$2:$AN198,$BR198+1)</f>
        <v>other</v>
      </c>
      <c r="BY198" s="38" t="str">
        <f>HLOOKUP(BJ198,$AB$2:$AN198,$BR198+1)</f>
        <v>helping</v>
      </c>
      <c r="BZ198" s="38" t="str">
        <f>HLOOKUP(BK198,$AB$2:$AN198,$BR198+1)</f>
        <v>more</v>
      </c>
      <c r="CA198" s="38"/>
      <c r="CB198" s="38"/>
      <c r="CC198" s="38"/>
      <c r="CD198" s="38"/>
      <c r="CE198" s="38"/>
      <c r="CG198" s="36" t="str">
        <f t="shared" si="71"/>
        <v>比較</v>
      </c>
    </row>
    <row r="199" spans="18:85" ht="18.75" customHeight="1">
      <c r="R199" s="35">
        <v>1</v>
      </c>
      <c r="S199" s="55" t="s">
        <v>1974</v>
      </c>
      <c r="U199" s="40">
        <v>3</v>
      </c>
      <c r="V199" s="42">
        <f t="shared" si="85"/>
        <v>156</v>
      </c>
      <c r="W199" s="53" t="s">
        <v>1973</v>
      </c>
      <c r="X199" s="41" t="s">
        <v>1972</v>
      </c>
      <c r="Y199" s="42">
        <f ca="1">IF(R199=0,"",RAND())</f>
        <v>0.6569031815501996</v>
      </c>
      <c r="Z199" s="42">
        <f>COUNTA(AB131:AN131)</f>
        <v>5</v>
      </c>
      <c r="AA199" s="42" t="s">
        <v>1950</v>
      </c>
      <c r="AB199" s="42" t="s">
        <v>1971</v>
      </c>
      <c r="AC199" s="39" t="s">
        <v>1970</v>
      </c>
      <c r="AD199" s="39" t="s">
        <v>1969</v>
      </c>
      <c r="AE199" s="39" t="s">
        <v>1968</v>
      </c>
      <c r="AF199" s="39" t="s">
        <v>1967</v>
      </c>
      <c r="AG199" s="39" t="s">
        <v>1966</v>
      </c>
      <c r="AH199" s="39" t="s">
        <v>1965</v>
      </c>
      <c r="AI199" s="39" t="s">
        <v>1922</v>
      </c>
      <c r="AJ199" s="39" t="s">
        <v>1964</v>
      </c>
      <c r="AP199" s="39">
        <f aca="true" ca="1" t="shared" si="94" ref="AP199:AV199">IF(AB199=0,"",RAND())</f>
        <v>0.7959866829980562</v>
      </c>
      <c r="AQ199" s="39">
        <f ca="1" t="shared" si="94"/>
        <v>0.5965407239098832</v>
      </c>
      <c r="AR199" s="39">
        <f ca="1" t="shared" si="94"/>
        <v>0.8377765189630964</v>
      </c>
      <c r="AS199" s="39">
        <f ca="1" t="shared" si="94"/>
        <v>0.01451973656925798</v>
      </c>
      <c r="AT199" s="39">
        <f ca="1" t="shared" si="94"/>
        <v>0.8096598466826157</v>
      </c>
      <c r="AU199" s="39">
        <f ca="1" t="shared" si="94"/>
        <v>0.8806812699688145</v>
      </c>
      <c r="AV199" s="39">
        <f ca="1" t="shared" si="94"/>
        <v>0.38207936372683005</v>
      </c>
      <c r="AW199" s="39">
        <f ca="1">IF(AI199=0,"",RAND())</f>
        <v>0.6127581611978796</v>
      </c>
      <c r="AX199" s="39">
        <f ca="1">IF(AJ199=0,"",RAND())</f>
        <v>0.10922812437579665</v>
      </c>
      <c r="BD199" s="38">
        <f aca="true" t="shared" si="95" ref="BD199:BJ199">RANK(AP199,$AP199:$BB199)</f>
        <v>4</v>
      </c>
      <c r="BE199" s="38">
        <f t="shared" si="95"/>
        <v>6</v>
      </c>
      <c r="BF199" s="38">
        <f t="shared" si="95"/>
        <v>2</v>
      </c>
      <c r="BG199" s="38">
        <f t="shared" si="95"/>
        <v>9</v>
      </c>
      <c r="BH199" s="38">
        <f t="shared" si="95"/>
        <v>3</v>
      </c>
      <c r="BI199" s="38">
        <f t="shared" si="95"/>
        <v>1</v>
      </c>
      <c r="BJ199" s="38">
        <f t="shared" si="95"/>
        <v>7</v>
      </c>
      <c r="BK199" s="38">
        <f>RANK(AW199,$AP199:$BB199)</f>
        <v>5</v>
      </c>
      <c r="BL199" s="38">
        <f>RANK(AX199,$AP199:$BB199)</f>
        <v>8</v>
      </c>
      <c r="BR199" s="38">
        <v>197</v>
      </c>
      <c r="BS199" s="38" t="e">
        <f>HLOOKUP(BD199,$AB$349:$AN349,$BR199+1)</f>
        <v>#N/A</v>
      </c>
      <c r="BT199" s="38" t="e">
        <f>HLOOKUP(BE199,$AB$349:$AN349,$BR199+1)</f>
        <v>#N/A</v>
      </c>
      <c r="BU199" s="38" t="e">
        <f>HLOOKUP(BF199,$AB$349:$AN349,$BR199+1)</f>
        <v>#N/A</v>
      </c>
      <c r="BV199" s="38" t="e">
        <f>HLOOKUP(BG199,$AB$349:$AN349,$BR199+1)</f>
        <v>#N/A</v>
      </c>
      <c r="BW199" s="38" t="e">
        <f>HLOOKUP(BH199,$AB$349:$AN349,$BR199+1)</f>
        <v>#N/A</v>
      </c>
      <c r="BX199" s="38" t="e">
        <f>HLOOKUP(BI199,$AB$349:$AN349,$BR199+1)</f>
        <v>#N/A</v>
      </c>
      <c r="BY199" s="38" t="e">
        <f>HLOOKUP(BJ199,$AB$349:$AN349,$BR199+1)</f>
        <v>#N/A</v>
      </c>
      <c r="BZ199" s="38" t="e">
        <f>HLOOKUP(BK199,$AB$349:$AN349,$BR199+1)</f>
        <v>#N/A</v>
      </c>
      <c r="CA199" s="38" t="e">
        <f>HLOOKUP(BL199,$AB$349:$AN349,$BR199+1)</f>
        <v>#N/A</v>
      </c>
      <c r="CB199" s="38"/>
      <c r="CC199" s="38"/>
      <c r="CD199" s="38"/>
      <c r="CG199" s="36" t="str">
        <f>S199</f>
        <v>比較</v>
      </c>
    </row>
    <row r="200" spans="18:85" ht="18.75" customHeight="1">
      <c r="R200" s="35">
        <v>1</v>
      </c>
      <c r="S200" s="2" t="s">
        <v>594</v>
      </c>
      <c r="T200" s="2"/>
      <c r="U200" s="1"/>
      <c r="V200" s="42">
        <f t="shared" si="85"/>
        <v>155</v>
      </c>
      <c r="W200" s="44" t="s">
        <v>864</v>
      </c>
      <c r="X200" s="7" t="s">
        <v>873</v>
      </c>
      <c r="Y200" s="42">
        <f aca="true" ca="1" t="shared" si="96" ref="Y200:Y264">IF(R200=0,"",RAND())</f>
        <v>0.657473004509832</v>
      </c>
      <c r="Z200" s="42">
        <f aca="true" t="shared" si="97" ref="Z200:Z264">COUNTA(AB200:AN200)</f>
        <v>8</v>
      </c>
      <c r="AA200" s="42" t="s">
        <v>932</v>
      </c>
      <c r="AB200" s="42" t="s">
        <v>711</v>
      </c>
      <c r="AC200" s="39" t="s">
        <v>874</v>
      </c>
      <c r="AD200" s="39" t="s">
        <v>859</v>
      </c>
      <c r="AE200" s="39" t="s">
        <v>703</v>
      </c>
      <c r="AF200" s="39" t="s">
        <v>875</v>
      </c>
      <c r="AG200" s="39" t="s">
        <v>876</v>
      </c>
      <c r="AH200" s="39" t="s">
        <v>703</v>
      </c>
      <c r="AI200" s="39" t="s">
        <v>877</v>
      </c>
      <c r="AP200" s="39">
        <f aca="true" ca="1" t="shared" si="98" ref="AP200:AP264">IF(AB200=0,"",RAND())</f>
        <v>0.9425620936096701</v>
      </c>
      <c r="AQ200" s="39">
        <f aca="true" ca="1" t="shared" si="99" ref="AQ200:AQ264">IF(AC200=0,"",RAND())</f>
        <v>0.11364834057041939</v>
      </c>
      <c r="AR200" s="39">
        <f aca="true" ca="1" t="shared" si="100" ref="AR200:AR264">IF(AD200=0,"",RAND())</f>
        <v>0.3516797420888562</v>
      </c>
      <c r="AS200" s="39">
        <f aca="true" ca="1" t="shared" si="101" ref="AS200:AS264">IF(AE200=0,"",RAND())</f>
        <v>0.2223532466239293</v>
      </c>
      <c r="AT200" s="39">
        <f ca="1" t="shared" si="74"/>
        <v>0.05807405465691273</v>
      </c>
      <c r="AU200" s="39">
        <f ca="1" t="shared" si="90"/>
        <v>0.5566177855399459</v>
      </c>
      <c r="AV200" s="39">
        <f ca="1" t="shared" si="92"/>
        <v>0.754598787808658</v>
      </c>
      <c r="AW200" s="39">
        <f ca="1">IF(AI200=0,"",RAND())</f>
        <v>0.12602206882989364</v>
      </c>
      <c r="BD200" s="38">
        <f aca="true" t="shared" si="102" ref="BD200:BD264">RANK(AP200,$AP200:$BB200)</f>
        <v>1</v>
      </c>
      <c r="BE200" s="38">
        <f aca="true" t="shared" si="103" ref="BE200:BE264">RANK(AQ200,$AP200:$BB200)</f>
        <v>7</v>
      </c>
      <c r="BF200" s="38">
        <f aca="true" t="shared" si="104" ref="BF200:BF264">RANK(AR200,$AP200:$BB200)</f>
        <v>4</v>
      </c>
      <c r="BG200" s="38">
        <f aca="true" t="shared" si="105" ref="BG200:BG264">RANK(AS200,$AP200:$BB200)</f>
        <v>5</v>
      </c>
      <c r="BH200" s="38">
        <f t="shared" si="75"/>
        <v>8</v>
      </c>
      <c r="BI200" s="38">
        <f t="shared" si="91"/>
        <v>3</v>
      </c>
      <c r="BJ200" s="38">
        <f t="shared" si="93"/>
        <v>2</v>
      </c>
      <c r="BK200" s="38">
        <f>RANK(AW200,$AP200:$BB200)</f>
        <v>6</v>
      </c>
      <c r="BR200" s="38">
        <v>198</v>
      </c>
      <c r="BS200" s="38" t="str">
        <f>HLOOKUP(BD200,$AB$2:$AN200,$BR200+1)</f>
        <v>my</v>
      </c>
      <c r="BT200" s="38" t="str">
        <f>HLOOKUP(BE200,$AB$2:$AN200,$BR200+1)</f>
        <v>the</v>
      </c>
      <c r="BU200" s="38" t="str">
        <f>HLOOKUP(BF200,$AB$2:$AN200,$BR200+1)</f>
        <v>the</v>
      </c>
      <c r="BV200" s="38" t="str">
        <f>HLOOKUP(BG200,$AB$2:$AN200,$BR200+1)</f>
        <v>taller</v>
      </c>
      <c r="BW200" s="38" t="str">
        <f>HLOOKUP(BH200,$AB$2:$AN200,$BR200+1)</f>
        <v>two</v>
      </c>
      <c r="BX200" s="38" t="str">
        <f>HLOOKUP(BI200,$AB$2:$AN200,$BR200+1)</f>
        <v>is</v>
      </c>
      <c r="BY200" s="38" t="str">
        <f>HLOOKUP(BJ200,$AB$2:$AN200,$BR200+1)</f>
        <v>brother</v>
      </c>
      <c r="BZ200" s="38" t="str">
        <f>HLOOKUP(BK200,$AB$2:$AN200,$BR200+1)</f>
        <v>of</v>
      </c>
      <c r="CA200" s="38"/>
      <c r="CB200" s="38"/>
      <c r="CC200" s="38"/>
      <c r="CD200" s="38"/>
      <c r="CE200" s="38"/>
      <c r="CG200" s="36" t="str">
        <f t="shared" si="71"/>
        <v>比較</v>
      </c>
    </row>
    <row r="201" spans="18:85" ht="18.75" customHeight="1">
      <c r="R201" s="35">
        <v>1</v>
      </c>
      <c r="S201" s="2" t="s">
        <v>594</v>
      </c>
      <c r="T201" s="2"/>
      <c r="U201" s="1"/>
      <c r="V201" s="42">
        <f t="shared" si="85"/>
        <v>320</v>
      </c>
      <c r="W201" s="44" t="s">
        <v>851</v>
      </c>
      <c r="X201" s="7" t="s">
        <v>878</v>
      </c>
      <c r="Y201" s="42">
        <f ca="1" t="shared" si="96"/>
        <v>0.2537042910604397</v>
      </c>
      <c r="Z201" s="42">
        <f t="shared" si="97"/>
        <v>12</v>
      </c>
      <c r="AA201" s="42" t="s">
        <v>932</v>
      </c>
      <c r="AB201" s="42" t="s">
        <v>866</v>
      </c>
      <c r="AC201" s="39" t="s">
        <v>859</v>
      </c>
      <c r="AD201" s="39" t="s">
        <v>879</v>
      </c>
      <c r="AE201" s="39" t="s">
        <v>869</v>
      </c>
      <c r="AF201" s="39" t="s">
        <v>696</v>
      </c>
      <c r="AG201" s="39" t="s">
        <v>880</v>
      </c>
      <c r="AH201" s="39" t="s">
        <v>876</v>
      </c>
      <c r="AI201" s="39" t="s">
        <v>881</v>
      </c>
      <c r="AJ201" s="39" t="s">
        <v>882</v>
      </c>
      <c r="AK201" s="39" t="s">
        <v>928</v>
      </c>
      <c r="AL201" s="39" t="s">
        <v>883</v>
      </c>
      <c r="AM201" s="39" t="s">
        <v>884</v>
      </c>
      <c r="AP201" s="39">
        <f ca="1" t="shared" si="98"/>
        <v>0.2294492816803364</v>
      </c>
      <c r="AQ201" s="39">
        <f ca="1" t="shared" si="99"/>
        <v>0.6327223825838164</v>
      </c>
      <c r="AR201" s="39">
        <f ca="1" t="shared" si="100"/>
        <v>0.1778463556609795</v>
      </c>
      <c r="AS201" s="39">
        <f ca="1" t="shared" si="101"/>
        <v>0.38193851158554937</v>
      </c>
      <c r="AT201" s="39">
        <f ca="1" t="shared" si="74"/>
        <v>0.8403859464797174</v>
      </c>
      <c r="AU201" s="39">
        <f ca="1" t="shared" si="90"/>
        <v>0.6417073773048525</v>
      </c>
      <c r="AV201" s="39">
        <f ca="1" t="shared" si="92"/>
        <v>0.4194795109564007</v>
      </c>
      <c r="AW201" s="39">
        <f ca="1">IF(AI201=0,"",RAND())</f>
        <v>0.9196041028110855</v>
      </c>
      <c r="AX201" s="39">
        <f ca="1">IF(AJ201=0,"",RAND())</f>
        <v>0.6432207076708023</v>
      </c>
      <c r="AY201" s="39">
        <f ca="1">IF(AK201=0,"",RAND())</f>
        <v>0.28189703494943963</v>
      </c>
      <c r="AZ201" s="39">
        <f ca="1">IF(AL201=0,"",RAND())</f>
        <v>0.7221072384465945</v>
      </c>
      <c r="BA201" s="39">
        <f ca="1">IF(AM201=0,"",RAND())</f>
        <v>0.026515784004817355</v>
      </c>
      <c r="BD201" s="38">
        <f t="shared" si="102"/>
        <v>10</v>
      </c>
      <c r="BE201" s="38">
        <f t="shared" si="103"/>
        <v>6</v>
      </c>
      <c r="BF201" s="38">
        <f t="shared" si="104"/>
        <v>11</v>
      </c>
      <c r="BG201" s="38">
        <f t="shared" si="105"/>
        <v>8</v>
      </c>
      <c r="BH201" s="38">
        <f t="shared" si="75"/>
        <v>2</v>
      </c>
      <c r="BI201" s="38">
        <f t="shared" si="91"/>
        <v>5</v>
      </c>
      <c r="BJ201" s="38">
        <f t="shared" si="93"/>
        <v>7</v>
      </c>
      <c r="BK201" s="38">
        <f>RANK(AW201,$AP201:$BB201)</f>
        <v>1</v>
      </c>
      <c r="BL201" s="38">
        <f>RANK(AX201,$AP201:$BB201)</f>
        <v>4</v>
      </c>
      <c r="BM201" s="38">
        <f>RANK(AY201,$AP201:$BB201)</f>
        <v>9</v>
      </c>
      <c r="BN201" s="38">
        <f>RANK(AZ201,$AP201:$BB201)</f>
        <v>3</v>
      </c>
      <c r="BO201" s="38">
        <f>RANK(BA201,$AP201:$BB201)</f>
        <v>12</v>
      </c>
      <c r="BR201" s="38">
        <v>199</v>
      </c>
      <c r="BS201" s="38" t="str">
        <f>HLOOKUP(BD201,$AB$2:$AN201,$BR201+1)</f>
        <v>such a</v>
      </c>
      <c r="BT201" s="38" t="str">
        <f>HLOOKUP(BE201,$AB$2:$AN201,$BR201+1)</f>
        <v>cup</v>
      </c>
      <c r="BU201" s="38" t="str">
        <f>HLOOKUP(BF201,$AB$2:$AN201,$BR201+1)</f>
        <v>cold</v>
      </c>
      <c r="BV201" s="38" t="str">
        <f>HLOOKUP(BG201,$AB$2:$AN201,$BR201+1)</f>
        <v>coffee</v>
      </c>
      <c r="BW201" s="38" t="str">
        <f>HLOOKUP(BH201,$AB$2:$AN201,$BR201+1)</f>
        <v>is</v>
      </c>
      <c r="BX201" s="38" t="str">
        <f>HLOOKUP(BI201,$AB$2:$AN201,$BR201+1)</f>
        <v>a</v>
      </c>
      <c r="BY201" s="38" t="str">
        <f>HLOOKUP(BJ201,$AB$2:$AN201,$BR201+1)</f>
        <v>of</v>
      </c>
      <c r="BZ201" s="38" t="str">
        <f>HLOOKUP(BK201,$AB$2:$AN201,$BR201+1)</f>
        <v>nothing</v>
      </c>
      <c r="CA201" s="38" t="str">
        <f>HLOOKUP(BL201,$AB$2:$AN201,$BR201+1)</f>
        <v>than</v>
      </c>
      <c r="CB201" s="38" t="str">
        <f>HLOOKUP(BM201,$AB$2:$AN201,$BR201+1)</f>
        <v>on</v>
      </c>
      <c r="CC201" s="38" t="str">
        <f>HLOOKUP(BN201,$AB$2:$AN201,$BR201+1)</f>
        <v>better</v>
      </c>
      <c r="CD201" s="38" t="str">
        <f>HLOOKUP(BO201,$AB$2:$AN201,$BR201+1)</f>
        <v>day</v>
      </c>
      <c r="CE201" s="38"/>
      <c r="CF201" s="38"/>
      <c r="CG201" s="36" t="str">
        <f aca="true" t="shared" si="106" ref="CG201:CG265">S201</f>
        <v>比較</v>
      </c>
    </row>
    <row r="202" spans="18:85" ht="18.75" customHeight="1">
      <c r="R202" s="35">
        <v>1</v>
      </c>
      <c r="S202" s="2" t="s">
        <v>594</v>
      </c>
      <c r="T202" s="2"/>
      <c r="U202" s="1"/>
      <c r="V202" s="42">
        <f t="shared" si="85"/>
        <v>78</v>
      </c>
      <c r="W202" s="44" t="s">
        <v>852</v>
      </c>
      <c r="X202" s="7" t="s">
        <v>885</v>
      </c>
      <c r="Y202" s="42">
        <f ca="1" t="shared" si="96"/>
        <v>0.8411695045780923</v>
      </c>
      <c r="Z202" s="42">
        <f t="shared" si="97"/>
        <v>11</v>
      </c>
      <c r="AA202" s="42" t="s">
        <v>932</v>
      </c>
      <c r="AB202" s="42" t="s">
        <v>817</v>
      </c>
      <c r="AC202" s="39" t="s">
        <v>859</v>
      </c>
      <c r="AD202" s="39" t="s">
        <v>703</v>
      </c>
      <c r="AE202" s="39" t="s">
        <v>886</v>
      </c>
      <c r="AF202" s="39" t="s">
        <v>887</v>
      </c>
      <c r="AG202" s="39" t="s">
        <v>704</v>
      </c>
      <c r="AH202" s="39" t="s">
        <v>888</v>
      </c>
      <c r="AI202" s="39" t="s">
        <v>692</v>
      </c>
      <c r="AJ202" s="39" t="s">
        <v>805</v>
      </c>
      <c r="AK202" s="39" t="s">
        <v>889</v>
      </c>
      <c r="AL202" s="39" t="s">
        <v>890</v>
      </c>
      <c r="AP202" s="39">
        <f ca="1" t="shared" si="98"/>
        <v>0.6054362811639971</v>
      </c>
      <c r="AQ202" s="39">
        <f ca="1" t="shared" si="99"/>
        <v>0.2010443116151137</v>
      </c>
      <c r="AR202" s="39">
        <f ca="1" t="shared" si="100"/>
        <v>0.6675113720317782</v>
      </c>
      <c r="AS202" s="39">
        <f ca="1" t="shared" si="101"/>
        <v>0.9834430413686146</v>
      </c>
      <c r="AT202" s="39">
        <f ca="1" t="shared" si="74"/>
        <v>0.8405117240940791</v>
      </c>
      <c r="AU202" s="39">
        <f ca="1" t="shared" si="90"/>
        <v>0.876969327951322</v>
      </c>
      <c r="AV202" s="39">
        <f ca="1" t="shared" si="92"/>
        <v>0.9270968099332277</v>
      </c>
      <c r="AW202" s="39">
        <f ca="1">IF(AI202=0,"",RAND())</f>
        <v>0.22909735422962463</v>
      </c>
      <c r="AX202" s="39">
        <f ca="1">IF(AJ202=0,"",RAND())</f>
        <v>0.17644288914347084</v>
      </c>
      <c r="AY202" s="39">
        <f ca="1">IF(AK202=0,"",RAND())</f>
        <v>0.056941278027099695</v>
      </c>
      <c r="AZ202" s="39">
        <f ca="1">IF(AL202=0,"",RAND())</f>
        <v>0.43161850414610886</v>
      </c>
      <c r="BD202" s="38">
        <f t="shared" si="102"/>
        <v>6</v>
      </c>
      <c r="BE202" s="38">
        <f t="shared" si="103"/>
        <v>9</v>
      </c>
      <c r="BF202" s="38">
        <f t="shared" si="104"/>
        <v>5</v>
      </c>
      <c r="BG202" s="38">
        <f t="shared" si="105"/>
        <v>1</v>
      </c>
      <c r="BH202" s="38">
        <f t="shared" si="75"/>
        <v>4</v>
      </c>
      <c r="BI202" s="38">
        <f t="shared" si="91"/>
        <v>3</v>
      </c>
      <c r="BJ202" s="38">
        <f t="shared" si="93"/>
        <v>2</v>
      </c>
      <c r="BK202" s="38">
        <f>RANK(AW202,$AP202:$BB202)</f>
        <v>8</v>
      </c>
      <c r="BL202" s="38">
        <f>RANK(AX202,$AP202:$BB202)</f>
        <v>10</v>
      </c>
      <c r="BM202" s="38">
        <f>RANK(AY202,$AP202:$BB202)</f>
        <v>11</v>
      </c>
      <c r="BN202" s="38">
        <f>RANK(AZ202,$AP202:$BB202)</f>
        <v>7</v>
      </c>
      <c r="BR202" s="38">
        <v>200</v>
      </c>
      <c r="BS202" s="38" t="str">
        <f>HLOOKUP(BD202,$AB$2:$AN202,$BR202+1)</f>
        <v>book</v>
      </c>
      <c r="BT202" s="38" t="str">
        <f>HLOOKUP(BE202,$AB$2:$AN202,$BR202+1)</f>
        <v>have</v>
      </c>
      <c r="BU202" s="38" t="str">
        <f>HLOOKUP(BF202,$AB$2:$AN202,$BR202+1)</f>
        <v>difficult</v>
      </c>
      <c r="BV202" s="38" t="str">
        <f>HLOOKUP(BG202,$AB$2:$AN202,$BR202+1)</f>
        <v>this</v>
      </c>
      <c r="BW202" s="38" t="str">
        <f>HLOOKUP(BH202,$AB$2:$AN202,$BR202+1)</f>
        <v>most</v>
      </c>
      <c r="BX202" s="38" t="str">
        <f>HLOOKUP(BI202,$AB$2:$AN202,$BR202+1)</f>
        <v>the</v>
      </c>
      <c r="BY202" s="38" t="str">
        <f>HLOOKUP(BJ202,$AB$2:$AN202,$BR202+1)</f>
        <v>is</v>
      </c>
      <c r="BZ202" s="38" t="str">
        <f>HLOOKUP(BK202,$AB$2:$AN202,$BR202+1)</f>
        <v>I</v>
      </c>
      <c r="CA202" s="38" t="str">
        <f>HLOOKUP(BL202,$AB$2:$AN202,$BR202+1)</f>
        <v>ever</v>
      </c>
      <c r="CB202" s="38" t="str">
        <f>HLOOKUP(BM202,$AB$2:$AN202,$BR202+1)</f>
        <v>read</v>
      </c>
      <c r="CC202" s="38" t="str">
        <f>HLOOKUP(BN202,$AB$2:$AN202,$BR202+1)</f>
        <v>that</v>
      </c>
      <c r="CD202" s="38"/>
      <c r="CE202" s="38"/>
      <c r="CG202" s="36" t="str">
        <f t="shared" si="106"/>
        <v>比較</v>
      </c>
    </row>
    <row r="203" spans="18:85" ht="18.75" customHeight="1">
      <c r="R203" s="35">
        <v>1</v>
      </c>
      <c r="S203" s="2" t="s">
        <v>594</v>
      </c>
      <c r="T203" s="2"/>
      <c r="U203" s="1"/>
      <c r="V203" s="42">
        <f t="shared" si="85"/>
        <v>288</v>
      </c>
      <c r="W203" s="44" t="s">
        <v>1778</v>
      </c>
      <c r="X203" s="7" t="s">
        <v>1765</v>
      </c>
      <c r="Y203" s="42">
        <f ca="1" t="shared" si="96"/>
        <v>0.33703146144401686</v>
      </c>
      <c r="Z203" s="42">
        <f t="shared" si="97"/>
        <v>7</v>
      </c>
      <c r="AA203" s="42" t="s">
        <v>932</v>
      </c>
      <c r="AB203" s="42" t="s">
        <v>1766</v>
      </c>
      <c r="AC203" s="39" t="s">
        <v>859</v>
      </c>
      <c r="AD203" s="39" t="s">
        <v>1767</v>
      </c>
      <c r="AE203" s="39" t="s">
        <v>1768</v>
      </c>
      <c r="AF203" s="39" t="s">
        <v>1769</v>
      </c>
      <c r="AG203" s="39" t="s">
        <v>1770</v>
      </c>
      <c r="AH203" s="39" t="s">
        <v>1771</v>
      </c>
      <c r="AP203" s="39">
        <f ca="1" t="shared" si="98"/>
        <v>0.26448510019912086</v>
      </c>
      <c r="AQ203" s="39">
        <f ca="1" t="shared" si="99"/>
        <v>0.7194960555659606</v>
      </c>
      <c r="AR203" s="39">
        <f ca="1" t="shared" si="100"/>
        <v>0.38208871329939553</v>
      </c>
      <c r="AS203" s="39">
        <f ca="1" t="shared" si="101"/>
        <v>0.3208485040321962</v>
      </c>
      <c r="AT203" s="39">
        <f ca="1" t="shared" si="74"/>
        <v>0.704580313363526</v>
      </c>
      <c r="AU203" s="39">
        <f ca="1" t="shared" si="90"/>
        <v>0.894584543188853</v>
      </c>
      <c r="AV203" s="39">
        <f ca="1" t="shared" si="92"/>
        <v>0.9261256577258443</v>
      </c>
      <c r="BB203" s="39">
        <f ca="1">IF(AN203=0,"",RAND())</f>
      </c>
      <c r="BD203" s="38">
        <f t="shared" si="102"/>
        <v>7</v>
      </c>
      <c r="BE203" s="38">
        <f t="shared" si="103"/>
        <v>3</v>
      </c>
      <c r="BF203" s="38">
        <f t="shared" si="104"/>
        <v>5</v>
      </c>
      <c r="BG203" s="38">
        <f t="shared" si="105"/>
        <v>6</v>
      </c>
      <c r="BH203" s="38">
        <f t="shared" si="75"/>
        <v>4</v>
      </c>
      <c r="BI203" s="38">
        <f t="shared" si="91"/>
        <v>2</v>
      </c>
      <c r="BJ203" s="38">
        <f t="shared" si="93"/>
        <v>1</v>
      </c>
      <c r="BR203" s="38">
        <v>201</v>
      </c>
      <c r="BS203" s="38" t="str">
        <f>HLOOKUP(BD203,$AB$2:$AN203,$BR203+1)</f>
        <v>looks</v>
      </c>
      <c r="BT203" s="38" t="str">
        <f>HLOOKUP(BE203,$AB$2:$AN203,$BR203+1)</f>
        <v>not</v>
      </c>
      <c r="BU203" s="38" t="str">
        <f>HLOOKUP(BF203,$AB$2:$AN203,$BR203+1)</f>
        <v>young</v>
      </c>
      <c r="BV203" s="38" t="str">
        <f>HLOOKUP(BG203,$AB$2:$AN203,$BR203+1)</f>
        <v>as he</v>
      </c>
      <c r="BW203" s="38" t="str">
        <f>HLOOKUP(BH203,$AB$2:$AN203,$BR203+1)</f>
        <v>as</v>
      </c>
      <c r="BX203" s="38" t="str">
        <f>HLOOKUP(BI203,$AB$2:$AN203,$BR203+1)</f>
        <v>is</v>
      </c>
      <c r="BY203" s="38" t="str">
        <f>HLOOKUP(BJ203,$AB$2:$AN203,$BR203+1)</f>
        <v>he</v>
      </c>
      <c r="BZ203" s="38"/>
      <c r="CA203" s="38"/>
      <c r="CB203" s="38"/>
      <c r="CC203" s="38"/>
      <c r="CD203" s="38"/>
      <c r="CE203" s="38"/>
      <c r="CF203" s="38"/>
      <c r="CG203" s="36" t="str">
        <f t="shared" si="106"/>
        <v>比較</v>
      </c>
    </row>
    <row r="204" spans="18:85" ht="18.75" customHeight="1">
      <c r="R204" s="35">
        <v>1</v>
      </c>
      <c r="S204" s="2" t="s">
        <v>594</v>
      </c>
      <c r="T204" s="2"/>
      <c r="U204" s="1"/>
      <c r="V204" s="42">
        <f t="shared" si="85"/>
        <v>346</v>
      </c>
      <c r="W204" s="44" t="s">
        <v>853</v>
      </c>
      <c r="X204" s="7" t="s">
        <v>1780</v>
      </c>
      <c r="Y204" s="42">
        <f ca="1" t="shared" si="96"/>
        <v>0.19730984168953758</v>
      </c>
      <c r="Z204" s="42">
        <f t="shared" si="97"/>
        <v>8</v>
      </c>
      <c r="AA204" s="42" t="s">
        <v>932</v>
      </c>
      <c r="AB204" s="42" t="s">
        <v>782</v>
      </c>
      <c r="AC204" s="39" t="s">
        <v>1781</v>
      </c>
      <c r="AD204" s="39" t="s">
        <v>1782</v>
      </c>
      <c r="AE204" s="39" t="s">
        <v>1783</v>
      </c>
      <c r="AF204" s="39" t="s">
        <v>869</v>
      </c>
      <c r="AG204" s="39" t="s">
        <v>1784</v>
      </c>
      <c r="AH204" s="39" t="s">
        <v>1785</v>
      </c>
      <c r="AI204" s="39" t="s">
        <v>1786</v>
      </c>
      <c r="AP204" s="39">
        <f ca="1" t="shared" si="98"/>
        <v>0.12101356217153669</v>
      </c>
      <c r="AQ204" s="39">
        <f ca="1" t="shared" si="99"/>
        <v>0.6855210866618591</v>
      </c>
      <c r="AR204" s="39">
        <f ca="1" t="shared" si="100"/>
        <v>0.7139191061179191</v>
      </c>
      <c r="AS204" s="39">
        <f ca="1" t="shared" si="101"/>
        <v>0.361868413253454</v>
      </c>
      <c r="AT204" s="39">
        <f ca="1" t="shared" si="74"/>
        <v>0.6108681840833721</v>
      </c>
      <c r="AU204" s="39">
        <f ca="1" t="shared" si="90"/>
        <v>0.5477628827970773</v>
      </c>
      <c r="AV204" s="39">
        <f ca="1" t="shared" si="92"/>
        <v>0.7905989500961588</v>
      </c>
      <c r="AW204" s="39">
        <f ca="1">IF(AI204=0,"",RAND())</f>
        <v>0.6836158943752815</v>
      </c>
      <c r="BB204" s="39">
        <f ca="1">IF(AN204=0,"",RAND())</f>
      </c>
      <c r="BD204" s="38">
        <f t="shared" si="102"/>
        <v>8</v>
      </c>
      <c r="BE204" s="38">
        <f t="shared" si="103"/>
        <v>3</v>
      </c>
      <c r="BF204" s="38">
        <f t="shared" si="104"/>
        <v>2</v>
      </c>
      <c r="BG204" s="38">
        <f t="shared" si="105"/>
        <v>7</v>
      </c>
      <c r="BH204" s="38">
        <f t="shared" si="75"/>
        <v>5</v>
      </c>
      <c r="BI204" s="38">
        <f t="shared" si="91"/>
        <v>6</v>
      </c>
      <c r="BJ204" s="38">
        <f t="shared" si="93"/>
        <v>1</v>
      </c>
      <c r="BK204" s="38">
        <f>RANK(AW204,$AP204:$BB204)</f>
        <v>4</v>
      </c>
      <c r="BR204" s="38">
        <v>202</v>
      </c>
      <c r="BS204" s="38" t="str">
        <f>HLOOKUP(BD204,$AB$2:$AN204,$BR204+1)</f>
        <v>is</v>
      </c>
      <c r="BT204" s="38" t="str">
        <f>HLOOKUP(BE204,$AB$2:$AN204,$BR204+1)</f>
        <v>looks</v>
      </c>
      <c r="BU204" s="38" t="str">
        <f>HLOOKUP(BF204,$AB$2:$AN204,$BR204+1)</f>
        <v>mother</v>
      </c>
      <c r="BV204" s="38" t="str">
        <f>HLOOKUP(BG204,$AB$2:$AN204,$BR204+1)</f>
        <v>really</v>
      </c>
      <c r="BW204" s="38" t="str">
        <f>HLOOKUP(BH204,$AB$2:$AN204,$BR204+1)</f>
        <v>than</v>
      </c>
      <c r="BX204" s="38" t="str">
        <f>HLOOKUP(BI204,$AB$2:$AN204,$BR204+1)</f>
        <v>she</v>
      </c>
      <c r="BY204" s="38" t="str">
        <f>HLOOKUP(BJ204,$AB$2:$AN204,$BR204+1)</f>
        <v>your</v>
      </c>
      <c r="BZ204" s="38" t="str">
        <f>HLOOKUP(BK204,$AB$2:$AN204,$BR204+1)</f>
        <v>younger</v>
      </c>
      <c r="CA204" s="38"/>
      <c r="CB204" s="38"/>
      <c r="CC204" s="38"/>
      <c r="CD204" s="38"/>
      <c r="CE204" s="38"/>
      <c r="CF204" s="38"/>
      <c r="CG204" s="36" t="str">
        <f t="shared" si="106"/>
        <v>比較</v>
      </c>
    </row>
    <row r="205" spans="18:85" ht="18.75" customHeight="1">
      <c r="R205" s="35">
        <v>1</v>
      </c>
      <c r="S205" s="2" t="s">
        <v>594</v>
      </c>
      <c r="T205" s="2"/>
      <c r="U205" s="1"/>
      <c r="V205" s="42">
        <f t="shared" si="85"/>
        <v>11</v>
      </c>
      <c r="W205" s="44" t="s">
        <v>1779</v>
      </c>
      <c r="X205" s="7" t="s">
        <v>1772</v>
      </c>
      <c r="Y205" s="42">
        <f ca="1" t="shared" si="96"/>
        <v>0.9912822329485684</v>
      </c>
      <c r="Z205" s="42">
        <f t="shared" si="97"/>
        <v>7</v>
      </c>
      <c r="AA205" s="42" t="s">
        <v>932</v>
      </c>
      <c r="AB205" s="42" t="s">
        <v>815</v>
      </c>
      <c r="AC205" s="39" t="s">
        <v>859</v>
      </c>
      <c r="AD205" s="39" t="s">
        <v>1773</v>
      </c>
      <c r="AE205" s="39" t="s">
        <v>1774</v>
      </c>
      <c r="AF205" s="39" t="s">
        <v>1775</v>
      </c>
      <c r="AG205" s="39" t="s">
        <v>1776</v>
      </c>
      <c r="AH205" s="39" t="s">
        <v>1777</v>
      </c>
      <c r="AP205" s="39">
        <f ca="1" t="shared" si="98"/>
        <v>0.4486923720912219</v>
      </c>
      <c r="AQ205" s="39">
        <f ca="1" t="shared" si="99"/>
        <v>0.8191133078905244</v>
      </c>
      <c r="AR205" s="39">
        <f ca="1" t="shared" si="100"/>
        <v>0.7231237928400258</v>
      </c>
      <c r="AS205" s="39">
        <f ca="1" t="shared" si="101"/>
        <v>0.2751489018808768</v>
      </c>
      <c r="AT205" s="39">
        <f ca="1" t="shared" si="74"/>
        <v>0.010096481893520526</v>
      </c>
      <c r="AU205" s="39">
        <f ca="1" t="shared" si="90"/>
        <v>0.36887567626508416</v>
      </c>
      <c r="AV205" s="39">
        <f ca="1" t="shared" si="92"/>
        <v>0.9393435993915602</v>
      </c>
      <c r="BD205" s="38">
        <f t="shared" si="102"/>
        <v>4</v>
      </c>
      <c r="BE205" s="38">
        <f t="shared" si="103"/>
        <v>2</v>
      </c>
      <c r="BF205" s="38">
        <f t="shared" si="104"/>
        <v>3</v>
      </c>
      <c r="BG205" s="38">
        <f t="shared" si="105"/>
        <v>6</v>
      </c>
      <c r="BH205" s="38">
        <f t="shared" si="75"/>
        <v>7</v>
      </c>
      <c r="BI205" s="38">
        <f t="shared" si="91"/>
        <v>5</v>
      </c>
      <c r="BJ205" s="38">
        <f t="shared" si="93"/>
        <v>1</v>
      </c>
      <c r="BR205" s="38">
        <v>203</v>
      </c>
      <c r="BS205" s="38" t="str">
        <f>HLOOKUP(BD205,$AB$2:$AN205,$BR205+1)</f>
        <v>hotter</v>
      </c>
      <c r="BT205" s="38" t="str">
        <f>HLOOKUP(BE205,$AB$2:$AN205,$BR205+1)</f>
        <v>is</v>
      </c>
      <c r="BU205" s="38" t="str">
        <f>HLOOKUP(BF205,$AB$2:$AN205,$BR205+1)</f>
        <v>much</v>
      </c>
      <c r="BV205" s="38" t="str">
        <f>HLOOKUP(BG205,$AB$2:$AN205,$BR205+1)</f>
        <v>than</v>
      </c>
      <c r="BW205" s="38" t="str">
        <f>HLOOKUP(BH205,$AB$2:$AN205,$BR205+1)</f>
        <v>yesterday</v>
      </c>
      <c r="BX205" s="38" t="str">
        <f>HLOOKUP(BI205,$AB$2:$AN205,$BR205+1)</f>
        <v>today</v>
      </c>
      <c r="BY205" s="38" t="str">
        <f>HLOOKUP(BJ205,$AB$2:$AN205,$BR205+1)</f>
        <v>it</v>
      </c>
      <c r="BZ205" s="38"/>
      <c r="CA205" s="38"/>
      <c r="CB205" s="38"/>
      <c r="CC205" s="38"/>
      <c r="CD205" s="38"/>
      <c r="CE205" s="38"/>
      <c r="CG205" s="36" t="str">
        <f t="shared" si="106"/>
        <v>比較</v>
      </c>
    </row>
    <row r="206" spans="18:85" ht="18.75" customHeight="1">
      <c r="R206" s="35">
        <v>1</v>
      </c>
      <c r="S206" s="55" t="s">
        <v>1974</v>
      </c>
      <c r="U206" s="40">
        <v>3</v>
      </c>
      <c r="V206" s="42">
        <f>IF(R206=1,RANK(Y206,Y$3:Y$999),"")</f>
        <v>372</v>
      </c>
      <c r="W206" s="53" t="s">
        <v>478</v>
      </c>
      <c r="X206" s="41" t="s">
        <v>479</v>
      </c>
      <c r="Y206" s="42">
        <f ca="1">IF(R206=0,"",RAND())</f>
        <v>0.1390047465057398</v>
      </c>
      <c r="Z206" s="42">
        <f>COUNTA(AB206:AN206)</f>
        <v>8</v>
      </c>
      <c r="AA206" s="49" t="s">
        <v>744</v>
      </c>
      <c r="AB206" s="42" t="s">
        <v>480</v>
      </c>
      <c r="AC206" s="39" t="s">
        <v>481</v>
      </c>
      <c r="AD206" s="39" t="s">
        <v>738</v>
      </c>
      <c r="AE206" s="39" t="s">
        <v>482</v>
      </c>
      <c r="AF206" s="39" t="s">
        <v>483</v>
      </c>
      <c r="AG206" s="39" t="s">
        <v>740</v>
      </c>
      <c r="AH206" s="39" t="s">
        <v>484</v>
      </c>
      <c r="AI206" s="39" t="s">
        <v>485</v>
      </c>
      <c r="AP206" s="39">
        <f aca="true" ca="1" t="shared" si="107" ref="AP206:AV206">IF(AB206=0,"",RAND())</f>
        <v>0.1629602215141408</v>
      </c>
      <c r="AQ206" s="39">
        <f ca="1" t="shared" si="107"/>
        <v>0.6436624903768136</v>
      </c>
      <c r="AR206" s="39">
        <f ca="1" t="shared" si="107"/>
        <v>0.6206449906859373</v>
      </c>
      <c r="AS206" s="39">
        <f ca="1" t="shared" si="107"/>
        <v>0.5657805265898199</v>
      </c>
      <c r="AT206" s="39">
        <f ca="1" t="shared" si="107"/>
        <v>0.7418786386214435</v>
      </c>
      <c r="AU206" s="39">
        <f ca="1" t="shared" si="107"/>
        <v>0.20143690119703006</v>
      </c>
      <c r="AV206" s="39">
        <f ca="1" t="shared" si="107"/>
        <v>0.523133656032224</v>
      </c>
      <c r="AW206" s="39">
        <f ca="1">IF(AI206=0,"",RAND())</f>
        <v>0.37694243287053397</v>
      </c>
      <c r="BD206" s="38">
        <f aca="true" t="shared" si="108" ref="BD206:BK206">RANK(AP206,$AP206:$BB206)</f>
        <v>8</v>
      </c>
      <c r="BE206" s="38">
        <f t="shared" si="108"/>
        <v>2</v>
      </c>
      <c r="BF206" s="38">
        <f t="shared" si="108"/>
        <v>3</v>
      </c>
      <c r="BG206" s="38">
        <f t="shared" si="108"/>
        <v>4</v>
      </c>
      <c r="BH206" s="38">
        <f t="shared" si="108"/>
        <v>1</v>
      </c>
      <c r="BI206" s="38">
        <f t="shared" si="108"/>
        <v>7</v>
      </c>
      <c r="BJ206" s="38">
        <f t="shared" si="108"/>
        <v>5</v>
      </c>
      <c r="BK206" s="38">
        <f t="shared" si="108"/>
        <v>6</v>
      </c>
      <c r="BR206" s="38">
        <v>204</v>
      </c>
      <c r="BS206" s="38" t="str">
        <f>HLOOKUP(BD206,$AB$2:$AN434,$BR206+1)</f>
        <v>England</v>
      </c>
      <c r="BT206" s="38" t="str">
        <f>HLOOKUP(BE206,$AB$2:$AN434,$BR206+1)</f>
        <v>is</v>
      </c>
      <c r="BU206" s="38" t="str">
        <f>HLOOKUP(BF206,$AB$2:$AN434,$BR206+1)</f>
        <v>more</v>
      </c>
      <c r="BV206" s="38" t="str">
        <f>HLOOKUP(BG206,$AB$2:$AN434,$BR206+1)</f>
        <v>popular</v>
      </c>
      <c r="BW206" s="38" t="str">
        <f>HLOOKUP(BH206,$AB$2:$AN434,$BR206+1)</f>
        <v>Beckham</v>
      </c>
      <c r="BX206" s="38" t="str">
        <f>HLOOKUP(BI206,$AB$2:$AN434,$BR206+1)</f>
        <v>in</v>
      </c>
      <c r="BY206" s="38" t="str">
        <f>HLOOKUP(BJ206,$AB$2:$AN434,$BR206+1)</f>
        <v>in Japan</v>
      </c>
      <c r="BZ206" s="38" t="str">
        <f>HLOOKUP(BK206,$AB$2:$AN434,$BR206+1)</f>
        <v>than</v>
      </c>
      <c r="CG206" s="36" t="str">
        <f>S206</f>
        <v>比較</v>
      </c>
    </row>
    <row r="207" spans="18:85" ht="18.75" customHeight="1">
      <c r="R207" s="35">
        <v>1</v>
      </c>
      <c r="S207" s="2" t="s">
        <v>940</v>
      </c>
      <c r="T207" s="2"/>
      <c r="U207" s="1">
        <v>3</v>
      </c>
      <c r="V207" s="42">
        <f aca="true" t="shared" si="109" ref="V207:V238">IF(R207=1,RANK(Y207,Y$3:Y$998),"")</f>
        <v>176</v>
      </c>
      <c r="W207" s="47" t="s">
        <v>941</v>
      </c>
      <c r="X207" s="1" t="s">
        <v>942</v>
      </c>
      <c r="Y207" s="42">
        <f ca="1" t="shared" si="96"/>
        <v>0.594136787890565</v>
      </c>
      <c r="Z207" s="42">
        <f t="shared" si="97"/>
        <v>7</v>
      </c>
      <c r="AA207" s="42" t="s">
        <v>1852</v>
      </c>
      <c r="AB207" s="42" t="s">
        <v>2075</v>
      </c>
      <c r="AC207" s="39" t="s">
        <v>943</v>
      </c>
      <c r="AD207" s="39" t="s">
        <v>944</v>
      </c>
      <c r="AE207" s="39" t="s">
        <v>2060</v>
      </c>
      <c r="AF207" s="39" t="s">
        <v>945</v>
      </c>
      <c r="AG207" s="39" t="s">
        <v>1885</v>
      </c>
      <c r="AH207" s="39" t="s">
        <v>946</v>
      </c>
      <c r="AP207" s="39">
        <f ca="1" t="shared" si="98"/>
        <v>0.780134043603403</v>
      </c>
      <c r="AQ207" s="39">
        <f ca="1" t="shared" si="99"/>
        <v>0.9077692290207988</v>
      </c>
      <c r="AR207" s="39">
        <f ca="1" t="shared" si="100"/>
        <v>0.4129252132651908</v>
      </c>
      <c r="AS207" s="39">
        <f ca="1" t="shared" si="101"/>
        <v>0.15635564678175373</v>
      </c>
      <c r="AT207" s="39">
        <f ca="1" t="shared" si="74"/>
        <v>0.5498464774391112</v>
      </c>
      <c r="AU207" s="39">
        <f ca="1" t="shared" si="90"/>
        <v>0.2535819295110162</v>
      </c>
      <c r="AV207" s="39">
        <f ca="1" t="shared" si="92"/>
        <v>0.6394567276902283</v>
      </c>
      <c r="BD207" s="38">
        <f t="shared" si="102"/>
        <v>2</v>
      </c>
      <c r="BE207" s="38">
        <f t="shared" si="103"/>
        <v>1</v>
      </c>
      <c r="BF207" s="38">
        <f t="shared" si="104"/>
        <v>5</v>
      </c>
      <c r="BG207" s="38">
        <f t="shared" si="105"/>
        <v>7</v>
      </c>
      <c r="BH207" s="38">
        <f t="shared" si="75"/>
        <v>4</v>
      </c>
      <c r="BI207" s="38">
        <f t="shared" si="91"/>
        <v>6</v>
      </c>
      <c r="BJ207" s="38">
        <f t="shared" si="93"/>
        <v>3</v>
      </c>
      <c r="BR207" s="38">
        <v>205</v>
      </c>
      <c r="BS207" s="38" t="str">
        <f>HLOOKUP(BD207,$AB$2:$AN207,$BR207+1)</f>
        <v>careful</v>
      </c>
      <c r="BT207" s="38" t="str">
        <f>HLOOKUP(BE207,$AB$2:$AN207,$BR207+1)</f>
        <v>be</v>
      </c>
      <c r="BU207" s="38" t="str">
        <f>HLOOKUP(BF207,$AB$2:$AN207,$BR207+1)</f>
        <v>cross</v>
      </c>
      <c r="BV207" s="38" t="str">
        <f>HLOOKUP(BG207,$AB$2:$AN207,$BR207+1)</f>
        <v>road</v>
      </c>
      <c r="BW207" s="38" t="str">
        <f>HLOOKUP(BH207,$AB$2:$AN207,$BR207+1)</f>
        <v>you</v>
      </c>
      <c r="BX207" s="38" t="str">
        <f>HLOOKUP(BI207,$AB$2:$AN207,$BR207+1)</f>
        <v>the</v>
      </c>
      <c r="BY207" s="38" t="str">
        <f>HLOOKUP(BJ207,$AB$2:$AN207,$BR207+1)</f>
        <v>when</v>
      </c>
      <c r="BZ207" s="38"/>
      <c r="CA207" s="38"/>
      <c r="CB207" s="38"/>
      <c r="CC207" s="38"/>
      <c r="CD207" s="38"/>
      <c r="CE207" s="38"/>
      <c r="CG207" s="36" t="str">
        <f t="shared" si="106"/>
        <v>命令文</v>
      </c>
    </row>
    <row r="208" spans="18:85" ht="18.75" customHeight="1">
      <c r="R208" s="35">
        <v>1</v>
      </c>
      <c r="S208" s="2" t="s">
        <v>947</v>
      </c>
      <c r="T208" s="2"/>
      <c r="U208" s="40">
        <v>1</v>
      </c>
      <c r="V208" s="42">
        <f t="shared" si="109"/>
        <v>334</v>
      </c>
      <c r="W208" s="43" t="s">
        <v>790</v>
      </c>
      <c r="X208" s="41" t="s">
        <v>1853</v>
      </c>
      <c r="Y208" s="42">
        <f ca="1" t="shared" si="96"/>
        <v>0.22872087323896473</v>
      </c>
      <c r="Z208" s="42">
        <f t="shared" si="97"/>
        <v>7</v>
      </c>
      <c r="AA208" s="42" t="s">
        <v>1812</v>
      </c>
      <c r="AB208" s="42" t="s">
        <v>1881</v>
      </c>
      <c r="AC208" s="39" t="s">
        <v>2018</v>
      </c>
      <c r="AD208" s="39" t="s">
        <v>1882</v>
      </c>
      <c r="AE208" s="39" t="s">
        <v>99</v>
      </c>
      <c r="AF208" s="39" t="s">
        <v>636</v>
      </c>
      <c r="AG208" s="39" t="s">
        <v>1882</v>
      </c>
      <c r="AH208" s="39" t="s">
        <v>346</v>
      </c>
      <c r="AP208" s="39">
        <f ca="1" t="shared" si="98"/>
        <v>0.8259992221488162</v>
      </c>
      <c r="AQ208" s="39">
        <f ca="1" t="shared" si="99"/>
        <v>0.3496877235234974</v>
      </c>
      <c r="AR208" s="39">
        <f ca="1" t="shared" si="100"/>
        <v>0.49445972426814166</v>
      </c>
      <c r="AS208" s="39">
        <f ca="1" t="shared" si="101"/>
        <v>0.7115990909502239</v>
      </c>
      <c r="AT208" s="39">
        <f ca="1" t="shared" si="74"/>
        <v>0.3002790374192905</v>
      </c>
      <c r="AU208" s="39">
        <f ca="1" t="shared" si="90"/>
        <v>0.2517534948521736</v>
      </c>
      <c r="AV208" s="39">
        <f ca="1" t="shared" si="92"/>
        <v>0.6823999431966903</v>
      </c>
      <c r="BD208" s="38">
        <f t="shared" si="102"/>
        <v>1</v>
      </c>
      <c r="BE208" s="38">
        <f t="shared" si="103"/>
        <v>5</v>
      </c>
      <c r="BF208" s="38">
        <f t="shared" si="104"/>
        <v>4</v>
      </c>
      <c r="BG208" s="38">
        <f t="shared" si="105"/>
        <v>2</v>
      </c>
      <c r="BH208" s="38">
        <f t="shared" si="75"/>
        <v>6</v>
      </c>
      <c r="BI208" s="38">
        <f t="shared" si="91"/>
        <v>7</v>
      </c>
      <c r="BJ208" s="38">
        <f t="shared" si="93"/>
        <v>3</v>
      </c>
      <c r="BR208" s="38">
        <v>206</v>
      </c>
      <c r="BS208" s="38" t="str">
        <f>HLOOKUP(BD208,$AB$2:$AN208,$BR208+1)</f>
        <v>is</v>
      </c>
      <c r="BT208" s="38" t="str">
        <f>HLOOKUP(BE208,$AB$2:$AN208,$BR208+1)</f>
        <v>or</v>
      </c>
      <c r="BU208" s="38" t="str">
        <f>HLOOKUP(BF208,$AB$2:$AN208,$BR208+1)</f>
        <v>cup</v>
      </c>
      <c r="BV208" s="38" t="str">
        <f>HLOOKUP(BG208,$AB$2:$AN208,$BR208+1)</f>
        <v>this</v>
      </c>
      <c r="BW208" s="38" t="str">
        <f>HLOOKUP(BH208,$AB$2:$AN208,$BR208+1)</f>
        <v>a</v>
      </c>
      <c r="BX208" s="38" t="str">
        <f>HLOOKUP(BI208,$AB$2:$AN208,$BR208+1)</f>
        <v>glass</v>
      </c>
      <c r="BY208" s="38" t="str">
        <f>HLOOKUP(BJ208,$AB$2:$AN208,$BR208+1)</f>
        <v>a</v>
      </c>
      <c r="BZ208" s="38"/>
      <c r="CA208" s="38"/>
      <c r="CB208" s="38"/>
      <c r="CC208" s="38"/>
      <c r="CD208" s="38"/>
      <c r="CE208" s="38"/>
      <c r="CG208" s="36" t="str">
        <f t="shared" si="106"/>
        <v>疑問詞</v>
      </c>
    </row>
    <row r="209" spans="18:85" ht="18.75" customHeight="1">
      <c r="R209" s="35">
        <v>1</v>
      </c>
      <c r="S209" s="2" t="s">
        <v>947</v>
      </c>
      <c r="T209" s="2"/>
      <c r="U209" s="40">
        <v>1</v>
      </c>
      <c r="V209" s="42">
        <f t="shared" si="109"/>
        <v>224</v>
      </c>
      <c r="W209" s="43" t="s">
        <v>948</v>
      </c>
      <c r="X209" s="41" t="s">
        <v>949</v>
      </c>
      <c r="Y209" s="42">
        <f ca="1" t="shared" si="96"/>
        <v>0.47902307987259474</v>
      </c>
      <c r="Z209" s="42">
        <f t="shared" si="97"/>
        <v>6</v>
      </c>
      <c r="AA209" s="42" t="s">
        <v>2059</v>
      </c>
      <c r="AB209" s="42" t="s">
        <v>3</v>
      </c>
      <c r="AC209" s="39" t="s">
        <v>950</v>
      </c>
      <c r="AD209" s="39" t="s">
        <v>2103</v>
      </c>
      <c r="AE209" s="39" t="s">
        <v>2060</v>
      </c>
      <c r="AF209" s="39" t="s">
        <v>208</v>
      </c>
      <c r="AG209" s="39" t="s">
        <v>209</v>
      </c>
      <c r="AP209" s="39">
        <f ca="1" t="shared" si="98"/>
        <v>0.9840413860150174</v>
      </c>
      <c r="AQ209" s="39">
        <f ca="1" t="shared" si="99"/>
        <v>0.48177905348637307</v>
      </c>
      <c r="AR209" s="39">
        <f ca="1" t="shared" si="100"/>
        <v>0.763411289669877</v>
      </c>
      <c r="AS209" s="39">
        <f ca="1" t="shared" si="101"/>
        <v>0.20036378315711384</v>
      </c>
      <c r="AT209" s="39">
        <f ca="1" t="shared" si="74"/>
        <v>0.6736028478623668</v>
      </c>
      <c r="AU209" s="39">
        <f ca="1" t="shared" si="90"/>
        <v>0.6648958563042804</v>
      </c>
      <c r="BD209" s="38">
        <f t="shared" si="102"/>
        <v>1</v>
      </c>
      <c r="BE209" s="38">
        <f t="shared" si="103"/>
        <v>5</v>
      </c>
      <c r="BF209" s="38">
        <f t="shared" si="104"/>
        <v>2</v>
      </c>
      <c r="BG209" s="38">
        <f t="shared" si="105"/>
        <v>6</v>
      </c>
      <c r="BH209" s="38">
        <f t="shared" si="75"/>
        <v>3</v>
      </c>
      <c r="BI209" s="38">
        <f t="shared" si="91"/>
        <v>4</v>
      </c>
      <c r="BR209" s="38">
        <v>207</v>
      </c>
      <c r="BS209" s="38" t="str">
        <f>HLOOKUP(BD209,$AB$2:$AN209,$BR209+1)</f>
        <v>what</v>
      </c>
      <c r="BT209" s="38" t="str">
        <f>HLOOKUP(BE209,$AB$2:$AN209,$BR209+1)</f>
        <v>get</v>
      </c>
      <c r="BU209" s="38" t="str">
        <f>HLOOKUP(BF209,$AB$2:$AN209,$BR209+1)</f>
        <v>time</v>
      </c>
      <c r="BV209" s="38" t="str">
        <f>HLOOKUP(BG209,$AB$2:$AN209,$BR209+1)</f>
        <v>up</v>
      </c>
      <c r="BW209" s="38" t="str">
        <f>HLOOKUP(BH209,$AB$2:$AN209,$BR209+1)</f>
        <v>do</v>
      </c>
      <c r="BX209" s="38" t="str">
        <f>HLOOKUP(BI209,$AB$2:$AN209,$BR209+1)</f>
        <v>you</v>
      </c>
      <c r="BZ209" s="38"/>
      <c r="CA209" s="38"/>
      <c r="CB209" s="38"/>
      <c r="CC209" s="38"/>
      <c r="CD209" s="38"/>
      <c r="CE209" s="38"/>
      <c r="CG209" s="36" t="str">
        <f t="shared" si="106"/>
        <v>疑問詞</v>
      </c>
    </row>
    <row r="210" spans="18:85" ht="18.75" customHeight="1">
      <c r="R210" s="35">
        <v>1</v>
      </c>
      <c r="S210" s="2" t="s">
        <v>947</v>
      </c>
      <c r="T210" s="2"/>
      <c r="U210" s="40">
        <v>1</v>
      </c>
      <c r="V210" s="42">
        <f t="shared" si="109"/>
        <v>142</v>
      </c>
      <c r="W210" s="43" t="s">
        <v>951</v>
      </c>
      <c r="X210" s="41" t="s">
        <v>952</v>
      </c>
      <c r="Y210" s="42">
        <f ca="1" t="shared" si="96"/>
        <v>0.6969944287529115</v>
      </c>
      <c r="Z210" s="42">
        <f t="shared" si="97"/>
        <v>5</v>
      </c>
      <c r="AA210" s="42" t="s">
        <v>7</v>
      </c>
      <c r="AB210" s="42" t="s">
        <v>3</v>
      </c>
      <c r="AC210" s="39" t="s">
        <v>2108</v>
      </c>
      <c r="AD210" s="39" t="s">
        <v>1881</v>
      </c>
      <c r="AE210" s="39" t="s">
        <v>2073</v>
      </c>
      <c r="AF210" s="39" t="s">
        <v>953</v>
      </c>
      <c r="AP210" s="39">
        <f ca="1" t="shared" si="98"/>
        <v>0.31850223746001305</v>
      </c>
      <c r="AQ210" s="39">
        <f ca="1" t="shared" si="99"/>
        <v>0.22180109478815457</v>
      </c>
      <c r="AR210" s="39">
        <f ca="1" t="shared" si="100"/>
        <v>0.5198789144660672</v>
      </c>
      <c r="AS210" s="39">
        <f ca="1" t="shared" si="101"/>
        <v>0.8377056486343</v>
      </c>
      <c r="AT210" s="39">
        <f ca="1" t="shared" si="74"/>
        <v>0.9421459712455253</v>
      </c>
      <c r="BC210" s="38">
        <f ca="1">IF(AO210=0,"",RAND())</f>
      </c>
      <c r="BD210" s="38">
        <f t="shared" si="102"/>
        <v>4</v>
      </c>
      <c r="BE210" s="38">
        <f t="shared" si="103"/>
        <v>5</v>
      </c>
      <c r="BF210" s="38">
        <f t="shared" si="104"/>
        <v>3</v>
      </c>
      <c r="BG210" s="38">
        <f t="shared" si="105"/>
        <v>2</v>
      </c>
      <c r="BH210" s="38">
        <f t="shared" si="75"/>
        <v>1</v>
      </c>
      <c r="BR210" s="38">
        <v>208</v>
      </c>
      <c r="BS210" s="38" t="str">
        <f>HLOOKUP(BD210,$AB$2:$AN210,$BR210+1)</f>
        <v>it</v>
      </c>
      <c r="BT210" s="38" t="str">
        <f>HLOOKUP(BE210,$AB$2:$AN210,$BR210+1)</f>
        <v>today</v>
      </c>
      <c r="BU210" s="38" t="str">
        <f>HLOOKUP(BF210,$AB$2:$AN210,$BR210+1)</f>
        <v>is</v>
      </c>
      <c r="BV210" s="38" t="str">
        <f>HLOOKUP(BG210,$AB$2:$AN210,$BR210+1)</f>
        <v>day</v>
      </c>
      <c r="BW210" s="38" t="str">
        <f>HLOOKUP(BH210,$AB$2:$AN210,$BR210+1)</f>
        <v>what</v>
      </c>
      <c r="BZ210" s="38"/>
      <c r="CA210" s="38"/>
      <c r="CB210" s="38"/>
      <c r="CC210" s="38"/>
      <c r="CD210" s="38"/>
      <c r="CE210" s="38"/>
      <c r="CG210" s="36" t="str">
        <f t="shared" si="106"/>
        <v>疑問詞</v>
      </c>
    </row>
    <row r="211" spans="18:85" ht="18.75" customHeight="1">
      <c r="R211" s="35">
        <v>1</v>
      </c>
      <c r="S211" s="2" t="s">
        <v>947</v>
      </c>
      <c r="T211" s="2"/>
      <c r="U211" s="40">
        <v>1</v>
      </c>
      <c r="V211" s="42">
        <f t="shared" si="109"/>
        <v>263</v>
      </c>
      <c r="W211" s="43" t="s">
        <v>791</v>
      </c>
      <c r="X211" s="41" t="s">
        <v>1854</v>
      </c>
      <c r="Y211" s="42">
        <f ca="1" t="shared" si="96"/>
        <v>0.3936117823439407</v>
      </c>
      <c r="Z211" s="42">
        <f t="shared" si="97"/>
        <v>5</v>
      </c>
      <c r="AA211" s="42" t="s">
        <v>1812</v>
      </c>
      <c r="AB211" s="42" t="s">
        <v>944</v>
      </c>
      <c r="AC211" s="39" t="s">
        <v>2103</v>
      </c>
      <c r="AD211" s="39" t="s">
        <v>2060</v>
      </c>
      <c r="AE211" s="39" t="s">
        <v>152</v>
      </c>
      <c r="AF211" s="39" t="s">
        <v>1855</v>
      </c>
      <c r="AP211" s="39">
        <f ca="1" t="shared" si="98"/>
        <v>0.6092640020079587</v>
      </c>
      <c r="AQ211" s="39">
        <f ca="1" t="shared" si="99"/>
        <v>0.7930907201625494</v>
      </c>
      <c r="AR211" s="39">
        <f ca="1" t="shared" si="100"/>
        <v>0.15528971639810063</v>
      </c>
      <c r="AS211" s="39">
        <f ca="1" t="shared" si="101"/>
        <v>0.7892676852664706</v>
      </c>
      <c r="AT211" s="39">
        <f aca="true" ca="1" t="shared" si="110" ref="AT211:AT220">IF(AF211=0,"",RAND())</f>
        <v>0.31163174574628827</v>
      </c>
      <c r="BC211" s="38">
        <f ca="1">IF(AO211=0,"",RAND())</f>
      </c>
      <c r="BD211" s="38">
        <f t="shared" si="102"/>
        <v>3</v>
      </c>
      <c r="BE211" s="38">
        <f t="shared" si="103"/>
        <v>1</v>
      </c>
      <c r="BF211" s="38">
        <f t="shared" si="104"/>
        <v>5</v>
      </c>
      <c r="BG211" s="38">
        <f t="shared" si="105"/>
        <v>2</v>
      </c>
      <c r="BH211" s="38">
        <f aca="true" t="shared" si="111" ref="BH211:BH220">RANK(AT211,$AP211:$BB211)</f>
        <v>4</v>
      </c>
      <c r="BR211" s="38">
        <v>209</v>
      </c>
      <c r="BS211" s="38" t="str">
        <f>HLOOKUP(BD211,$AB$2:$AN211,$BR211+1)</f>
        <v>you</v>
      </c>
      <c r="BT211" s="38" t="str">
        <f>HLOOKUP(BE211,$AB$2:$AN211,$BR211+1)</f>
        <v>when</v>
      </c>
      <c r="BU211" s="38" t="str">
        <f>HLOOKUP(BF211,$AB$2:$AN211,$BR211+1)</f>
        <v>tennis</v>
      </c>
      <c r="BV211" s="38" t="str">
        <f>HLOOKUP(BG211,$AB$2:$AN211,$BR211+1)</f>
        <v>do</v>
      </c>
      <c r="BW211" s="38" t="str">
        <f>HLOOKUP(BH211,$AB$2:$AN211,$BR211+1)</f>
        <v>play</v>
      </c>
      <c r="BZ211" s="38"/>
      <c r="CA211" s="38"/>
      <c r="CB211" s="38"/>
      <c r="CC211" s="38"/>
      <c r="CD211" s="38"/>
      <c r="CE211" s="38"/>
      <c r="CG211" s="36" t="str">
        <f t="shared" si="106"/>
        <v>疑問詞</v>
      </c>
    </row>
    <row r="212" spans="18:85" ht="18.75" customHeight="1">
      <c r="R212" s="35">
        <v>1</v>
      </c>
      <c r="S212" s="2" t="s">
        <v>947</v>
      </c>
      <c r="T212" s="2"/>
      <c r="U212" s="40">
        <v>1</v>
      </c>
      <c r="V212" s="42">
        <f t="shared" si="109"/>
        <v>66</v>
      </c>
      <c r="W212" s="43" t="s">
        <v>954</v>
      </c>
      <c r="X212" s="41" t="s">
        <v>955</v>
      </c>
      <c r="Y212" s="42">
        <f ca="1" t="shared" si="96"/>
        <v>0.872641399841368</v>
      </c>
      <c r="Z212" s="42">
        <f t="shared" si="97"/>
        <v>6</v>
      </c>
      <c r="AA212" s="42" t="s">
        <v>2014</v>
      </c>
      <c r="AB212" s="42" t="s">
        <v>110</v>
      </c>
      <c r="AC212" s="39" t="s">
        <v>2103</v>
      </c>
      <c r="AD212" s="39" t="s">
        <v>2060</v>
      </c>
      <c r="AE212" s="39" t="s">
        <v>2104</v>
      </c>
      <c r="AF212" s="39" t="s">
        <v>1884</v>
      </c>
      <c r="AG212" s="39" t="s">
        <v>956</v>
      </c>
      <c r="AP212" s="39">
        <f ca="1" t="shared" si="98"/>
        <v>0.9312448934539117</v>
      </c>
      <c r="AQ212" s="39">
        <f ca="1" t="shared" si="99"/>
        <v>0.9674256108668446</v>
      </c>
      <c r="AR212" s="39">
        <f ca="1" t="shared" si="100"/>
        <v>0.2982513232812387</v>
      </c>
      <c r="AS212" s="39">
        <f ca="1" t="shared" si="101"/>
        <v>0.1610548740345641</v>
      </c>
      <c r="AT212" s="39">
        <f ca="1" t="shared" si="110"/>
        <v>0.3375729450453868</v>
      </c>
      <c r="AU212" s="39">
        <f ca="1">IF(AG212=0,"",RAND())</f>
        <v>0.5152202907439452</v>
      </c>
      <c r="BD212" s="38">
        <f t="shared" si="102"/>
        <v>2</v>
      </c>
      <c r="BE212" s="38">
        <f t="shared" si="103"/>
        <v>1</v>
      </c>
      <c r="BF212" s="38">
        <f t="shared" si="104"/>
        <v>5</v>
      </c>
      <c r="BG212" s="38">
        <f t="shared" si="105"/>
        <v>6</v>
      </c>
      <c r="BH212" s="38">
        <f t="shared" si="111"/>
        <v>4</v>
      </c>
      <c r="BI212" s="38">
        <f>RANK(AU212,$AP212:$BB212)</f>
        <v>3</v>
      </c>
      <c r="BR212" s="38">
        <v>210</v>
      </c>
      <c r="BS212" s="38" t="str">
        <f>HLOOKUP(BD212,$AB$2:$AN212,$BR212+1)</f>
        <v>do</v>
      </c>
      <c r="BT212" s="38" t="str">
        <f>HLOOKUP(BE212,$AB$2:$AN212,$BR212+1)</f>
        <v>where</v>
      </c>
      <c r="BU212" s="38" t="str">
        <f>HLOOKUP(BF212,$AB$2:$AN212,$BR212+1)</f>
        <v>on</v>
      </c>
      <c r="BV212" s="38" t="str">
        <f>HLOOKUP(BG212,$AB$2:$AN212,$BR212+1)</f>
        <v>Sunday</v>
      </c>
      <c r="BW212" s="38" t="str">
        <f>HLOOKUP(BH212,$AB$2:$AN212,$BR212+1)</f>
        <v>go</v>
      </c>
      <c r="BX212" s="38" t="str">
        <f>HLOOKUP(BI212,$AB$2:$AN212,$BR212+1)</f>
        <v>you</v>
      </c>
      <c r="BZ212" s="38"/>
      <c r="CA212" s="38"/>
      <c r="CB212" s="38"/>
      <c r="CC212" s="38"/>
      <c r="CD212" s="38"/>
      <c r="CE212" s="38"/>
      <c r="CG212" s="36" t="str">
        <f t="shared" si="106"/>
        <v>疑問詞</v>
      </c>
    </row>
    <row r="213" spans="18:85" ht="18.75" customHeight="1">
      <c r="R213" s="35">
        <v>1</v>
      </c>
      <c r="S213" s="2" t="s">
        <v>947</v>
      </c>
      <c r="T213" s="2"/>
      <c r="U213" s="40">
        <v>1</v>
      </c>
      <c r="V213" s="42">
        <f t="shared" si="109"/>
        <v>243</v>
      </c>
      <c r="W213" s="43" t="s">
        <v>957</v>
      </c>
      <c r="X213" s="41" t="s">
        <v>1856</v>
      </c>
      <c r="Y213" s="42">
        <f ca="1" t="shared" si="96"/>
        <v>0.4225148420752758</v>
      </c>
      <c r="Z213" s="42">
        <f t="shared" si="97"/>
        <v>5</v>
      </c>
      <c r="AA213" s="42" t="s">
        <v>2014</v>
      </c>
      <c r="AB213" s="42" t="s">
        <v>110</v>
      </c>
      <c r="AC213" s="39" t="s">
        <v>4</v>
      </c>
      <c r="AD213" s="39" t="s">
        <v>2033</v>
      </c>
      <c r="AE213" s="39" t="s">
        <v>929</v>
      </c>
      <c r="AF213" s="39" t="s">
        <v>1857</v>
      </c>
      <c r="AP213" s="39">
        <f ca="1" t="shared" si="98"/>
        <v>0.8911579273070132</v>
      </c>
      <c r="AQ213" s="39">
        <f ca="1" t="shared" si="99"/>
        <v>0.2733310821761803</v>
      </c>
      <c r="AR213" s="39">
        <f ca="1" t="shared" si="100"/>
        <v>0.5958850522666828</v>
      </c>
      <c r="AS213" s="39">
        <f ca="1" t="shared" si="101"/>
        <v>0.4770063976099488</v>
      </c>
      <c r="AT213" s="39">
        <f ca="1" t="shared" si="110"/>
        <v>0.39842531109136203</v>
      </c>
      <c r="BC213" s="38">
        <f ca="1">IF(AO213=0,"",RAND())</f>
      </c>
      <c r="BD213" s="38">
        <f t="shared" si="102"/>
        <v>1</v>
      </c>
      <c r="BE213" s="38">
        <f t="shared" si="103"/>
        <v>5</v>
      </c>
      <c r="BF213" s="38">
        <f t="shared" si="104"/>
        <v>2</v>
      </c>
      <c r="BG213" s="38">
        <f t="shared" si="105"/>
        <v>3</v>
      </c>
      <c r="BH213" s="38">
        <f t="shared" si="111"/>
        <v>4</v>
      </c>
      <c r="BR213" s="38">
        <v>211</v>
      </c>
      <c r="BS213" s="38" t="str">
        <f>HLOOKUP(BD213,$AB$2:$AN213,$BR213+1)</f>
        <v>where</v>
      </c>
      <c r="BT213" s="38" t="str">
        <f>HLOOKUP(BE213,$AB$2:$AN213,$BR213+1)</f>
        <v>live</v>
      </c>
      <c r="BU213" s="38" t="str">
        <f>HLOOKUP(BF213,$AB$2:$AN213,$BR213+1)</f>
        <v>does</v>
      </c>
      <c r="BV213" s="38" t="str">
        <f>HLOOKUP(BG213,$AB$2:$AN213,$BR213+1)</f>
        <v>your</v>
      </c>
      <c r="BW213" s="38" t="str">
        <f>HLOOKUP(BH213,$AB$2:$AN213,$BR213+1)</f>
        <v>uncle</v>
      </c>
      <c r="BZ213" s="38"/>
      <c r="CA213" s="38"/>
      <c r="CB213" s="38"/>
      <c r="CC213" s="38"/>
      <c r="CD213" s="38"/>
      <c r="CE213" s="38"/>
      <c r="CG213" s="36" t="str">
        <f t="shared" si="106"/>
        <v>疑問詞</v>
      </c>
    </row>
    <row r="214" spans="18:85" ht="18.75" customHeight="1">
      <c r="R214" s="35">
        <v>1</v>
      </c>
      <c r="S214" s="2" t="s">
        <v>947</v>
      </c>
      <c r="T214" s="2"/>
      <c r="U214" s="40">
        <v>1</v>
      </c>
      <c r="V214" s="42">
        <f t="shared" si="109"/>
        <v>124</v>
      </c>
      <c r="W214" s="43" t="s">
        <v>958</v>
      </c>
      <c r="X214" s="41" t="s">
        <v>959</v>
      </c>
      <c r="Y214" s="42">
        <f ca="1" t="shared" si="96"/>
        <v>0.7295910212835057</v>
      </c>
      <c r="Z214" s="42">
        <f t="shared" si="97"/>
        <v>6</v>
      </c>
      <c r="AA214" s="42" t="s">
        <v>2014</v>
      </c>
      <c r="AB214" s="42" t="s">
        <v>2015</v>
      </c>
      <c r="AC214" s="39" t="s">
        <v>2103</v>
      </c>
      <c r="AD214" s="39" t="s">
        <v>2060</v>
      </c>
      <c r="AE214" s="39" t="s">
        <v>2104</v>
      </c>
      <c r="AF214" s="39" t="s">
        <v>2105</v>
      </c>
      <c r="AG214" s="39" t="s">
        <v>1858</v>
      </c>
      <c r="AP214" s="39">
        <f ca="1" t="shared" si="98"/>
        <v>0.7862898986155697</v>
      </c>
      <c r="AQ214" s="39">
        <f ca="1" t="shared" si="99"/>
        <v>0.36442130351050395</v>
      </c>
      <c r="AR214" s="39">
        <f ca="1" t="shared" si="100"/>
        <v>0.19294877665926013</v>
      </c>
      <c r="AS214" s="39">
        <f ca="1" t="shared" si="101"/>
        <v>0.16063282383653554</v>
      </c>
      <c r="AT214" s="39">
        <f ca="1" t="shared" si="110"/>
        <v>0.1612625705937858</v>
      </c>
      <c r="AU214" s="39">
        <f ca="1">IF(AG214=0,"",RAND())</f>
        <v>0.9710328015702661</v>
      </c>
      <c r="BD214" s="38">
        <f t="shared" si="102"/>
        <v>2</v>
      </c>
      <c r="BE214" s="38">
        <f t="shared" si="103"/>
        <v>3</v>
      </c>
      <c r="BF214" s="38">
        <f t="shared" si="104"/>
        <v>4</v>
      </c>
      <c r="BG214" s="38">
        <f t="shared" si="105"/>
        <v>6</v>
      </c>
      <c r="BH214" s="38">
        <f t="shared" si="111"/>
        <v>5</v>
      </c>
      <c r="BI214" s="38">
        <f>RANK(AU214,$AP214:$BB214)</f>
        <v>1</v>
      </c>
      <c r="BR214" s="38">
        <v>212</v>
      </c>
      <c r="BS214" s="38" t="str">
        <f>HLOOKUP(BD214,$AB$2:$AN214,$BR214+1)</f>
        <v>do</v>
      </c>
      <c r="BT214" s="38" t="str">
        <f>HLOOKUP(BE214,$AB$2:$AN214,$BR214+1)</f>
        <v>you</v>
      </c>
      <c r="BU214" s="38" t="str">
        <f>HLOOKUP(BF214,$AB$2:$AN214,$BR214+1)</f>
        <v>go</v>
      </c>
      <c r="BV214" s="38" t="str">
        <f>HLOOKUP(BG214,$AB$2:$AN214,$BR214+1)</f>
        <v>school</v>
      </c>
      <c r="BW214" s="38" t="str">
        <f>HLOOKUP(BH214,$AB$2:$AN214,$BR214+1)</f>
        <v>to</v>
      </c>
      <c r="BX214" s="38" t="str">
        <f>HLOOKUP(BI214,$AB$2:$AN214,$BR214+1)</f>
        <v>how</v>
      </c>
      <c r="BZ214" s="38"/>
      <c r="CA214" s="38"/>
      <c r="CB214" s="38"/>
      <c r="CC214" s="38"/>
      <c r="CD214" s="38"/>
      <c r="CE214" s="38"/>
      <c r="CG214" s="36" t="str">
        <f t="shared" si="106"/>
        <v>疑問詞</v>
      </c>
    </row>
    <row r="215" spans="18:85" ht="18.75" customHeight="1">
      <c r="R215" s="35">
        <v>1</v>
      </c>
      <c r="S215" s="2" t="s">
        <v>947</v>
      </c>
      <c r="T215" s="2"/>
      <c r="U215" s="40">
        <v>1</v>
      </c>
      <c r="V215" s="42">
        <f t="shared" si="109"/>
        <v>205</v>
      </c>
      <c r="W215" s="43" t="s">
        <v>960</v>
      </c>
      <c r="X215" s="41" t="s">
        <v>961</v>
      </c>
      <c r="Y215" s="42">
        <f ca="1" t="shared" si="96"/>
        <v>0.5247470253097264</v>
      </c>
      <c r="Z215" s="42">
        <f t="shared" si="97"/>
        <v>6</v>
      </c>
      <c r="AA215" s="42" t="s">
        <v>2014</v>
      </c>
      <c r="AB215" s="42" t="s">
        <v>2015</v>
      </c>
      <c r="AC215" s="39" t="s">
        <v>580</v>
      </c>
      <c r="AD215" s="39" t="s">
        <v>962</v>
      </c>
      <c r="AE215" s="39" t="s">
        <v>2103</v>
      </c>
      <c r="AF215" s="39" t="s">
        <v>2060</v>
      </c>
      <c r="AG215" s="39" t="s">
        <v>1859</v>
      </c>
      <c r="AP215" s="39">
        <f ca="1" t="shared" si="98"/>
        <v>0.9826969460598596</v>
      </c>
      <c r="AQ215" s="39">
        <f ca="1" t="shared" si="99"/>
        <v>0.2780342538809091</v>
      </c>
      <c r="AR215" s="39">
        <f ca="1" t="shared" si="100"/>
        <v>0.7857343644080441</v>
      </c>
      <c r="AS215" s="39">
        <f ca="1" t="shared" si="101"/>
        <v>0.7633409398173363</v>
      </c>
      <c r="AT215" s="39">
        <f ca="1" t="shared" si="110"/>
        <v>0.9085198514012722</v>
      </c>
      <c r="AU215" s="39">
        <f ca="1">IF(AG215=0,"",RAND())</f>
        <v>0.7847876118945418</v>
      </c>
      <c r="BD215" s="38">
        <f t="shared" si="102"/>
        <v>1</v>
      </c>
      <c r="BE215" s="38">
        <f t="shared" si="103"/>
        <v>6</v>
      </c>
      <c r="BF215" s="38">
        <f t="shared" si="104"/>
        <v>3</v>
      </c>
      <c r="BG215" s="38">
        <f t="shared" si="105"/>
        <v>5</v>
      </c>
      <c r="BH215" s="38">
        <f t="shared" si="111"/>
        <v>2</v>
      </c>
      <c r="BI215" s="38">
        <f>RANK(AU215,$AP215:$BB215)</f>
        <v>4</v>
      </c>
      <c r="BR215" s="38">
        <v>213</v>
      </c>
      <c r="BS215" s="38" t="str">
        <f>HLOOKUP(BD215,$AB$2:$AN215,$BR215+1)</f>
        <v>how</v>
      </c>
      <c r="BT215" s="38" t="str">
        <f>HLOOKUP(BE215,$AB$2:$AN215,$BR215+1)</f>
        <v>want</v>
      </c>
      <c r="BU215" s="38" t="str">
        <f>HLOOKUP(BF215,$AB$2:$AN215,$BR215+1)</f>
        <v>money</v>
      </c>
      <c r="BV215" s="38" t="str">
        <f>HLOOKUP(BG215,$AB$2:$AN215,$BR215+1)</f>
        <v>you</v>
      </c>
      <c r="BW215" s="38" t="str">
        <f>HLOOKUP(BH215,$AB$2:$AN215,$BR215+1)</f>
        <v>much</v>
      </c>
      <c r="BX215" s="38" t="str">
        <f>HLOOKUP(BI215,$AB$2:$AN215,$BR215+1)</f>
        <v>do</v>
      </c>
      <c r="BZ215" s="38"/>
      <c r="CA215" s="38"/>
      <c r="CB215" s="38"/>
      <c r="CC215" s="38"/>
      <c r="CD215" s="38"/>
      <c r="CE215" s="38"/>
      <c r="CG215" s="36" t="str">
        <f t="shared" si="106"/>
        <v>疑問詞</v>
      </c>
    </row>
    <row r="216" spans="18:85" ht="18.75" customHeight="1">
      <c r="R216" s="35">
        <v>1</v>
      </c>
      <c r="S216" s="2" t="s">
        <v>947</v>
      </c>
      <c r="T216" s="2"/>
      <c r="U216" s="1">
        <v>2</v>
      </c>
      <c r="V216" s="42">
        <f t="shared" si="109"/>
        <v>116</v>
      </c>
      <c r="W216" s="5" t="s">
        <v>963</v>
      </c>
      <c r="X216" s="7" t="s">
        <v>964</v>
      </c>
      <c r="Y216" s="42">
        <f ca="1" t="shared" si="96"/>
        <v>0.7518625668228687</v>
      </c>
      <c r="Z216" s="42">
        <f t="shared" si="97"/>
        <v>6</v>
      </c>
      <c r="AA216" s="42" t="s">
        <v>2014</v>
      </c>
      <c r="AB216" s="42" t="s">
        <v>965</v>
      </c>
      <c r="AC216" s="39" t="s">
        <v>1896</v>
      </c>
      <c r="AD216" s="39" t="s">
        <v>2060</v>
      </c>
      <c r="AE216" s="39" t="s">
        <v>388</v>
      </c>
      <c r="AF216" s="39" t="s">
        <v>389</v>
      </c>
      <c r="AG216" s="39" t="s">
        <v>390</v>
      </c>
      <c r="AP216" s="39">
        <f ca="1" t="shared" si="98"/>
        <v>0.8766746886129928</v>
      </c>
      <c r="AQ216" s="39">
        <f ca="1" t="shared" si="99"/>
        <v>0.03344386820231726</v>
      </c>
      <c r="AR216" s="39">
        <f ca="1" t="shared" si="100"/>
        <v>0.6635566149578278</v>
      </c>
      <c r="AS216" s="39">
        <f ca="1" t="shared" si="101"/>
        <v>0.8760477902136863</v>
      </c>
      <c r="AT216" s="39">
        <f ca="1" t="shared" si="110"/>
        <v>0.0008425008268835299</v>
      </c>
      <c r="AU216" s="39">
        <f ca="1">IF(AG216=0,"",RAND())</f>
        <v>0.4855276208231471</v>
      </c>
      <c r="BD216" s="38">
        <f t="shared" si="102"/>
        <v>1</v>
      </c>
      <c r="BE216" s="38">
        <f t="shared" si="103"/>
        <v>5</v>
      </c>
      <c r="BF216" s="38">
        <f t="shared" si="104"/>
        <v>3</v>
      </c>
      <c r="BG216" s="38">
        <f t="shared" si="105"/>
        <v>2</v>
      </c>
      <c r="BH216" s="38">
        <f t="shared" si="111"/>
        <v>6</v>
      </c>
      <c r="BI216" s="38">
        <f>RANK(AU216,$AP216:$BB216)</f>
        <v>4</v>
      </c>
      <c r="BR216" s="38">
        <v>214</v>
      </c>
      <c r="BS216" s="38" t="str">
        <f>HLOOKUP(BD216,$AB$2:$AN216,$BR216+1)</f>
        <v>why</v>
      </c>
      <c r="BT216" s="38" t="str">
        <f>HLOOKUP(BE216,$AB$2:$AN216,$BR216+1)</f>
        <v>for</v>
      </c>
      <c r="BU216" s="38" t="str">
        <f>HLOOKUP(BF216,$AB$2:$AN216,$BR216+1)</f>
        <v>you</v>
      </c>
      <c r="BV216" s="38" t="str">
        <f>HLOOKUP(BG216,$AB$2:$AN216,$BR216+1)</f>
        <v>were</v>
      </c>
      <c r="BW216" s="38" t="str">
        <f>HLOOKUP(BH216,$AB$2:$AN216,$BR216+1)</f>
        <v>school</v>
      </c>
      <c r="BX216" s="38" t="str">
        <f>HLOOKUP(BI216,$AB$2:$AN216,$BR216+1)</f>
        <v>late</v>
      </c>
      <c r="BZ216" s="38"/>
      <c r="CA216" s="38"/>
      <c r="CB216" s="38"/>
      <c r="CC216" s="38"/>
      <c r="CD216" s="38"/>
      <c r="CE216" s="38"/>
      <c r="CG216" s="36" t="str">
        <f t="shared" si="106"/>
        <v>疑問詞</v>
      </c>
    </row>
    <row r="217" spans="18:85" ht="18.75" customHeight="1">
      <c r="R217" s="35">
        <v>1</v>
      </c>
      <c r="S217" s="2" t="s">
        <v>947</v>
      </c>
      <c r="T217" s="2"/>
      <c r="U217" s="1">
        <v>2</v>
      </c>
      <c r="V217" s="42">
        <f t="shared" si="109"/>
        <v>321</v>
      </c>
      <c r="W217" s="7" t="s">
        <v>966</v>
      </c>
      <c r="X217" s="7" t="s">
        <v>1860</v>
      </c>
      <c r="Y217" s="42">
        <f ca="1" t="shared" si="96"/>
        <v>0.25359576739322787</v>
      </c>
      <c r="Z217" s="42">
        <f t="shared" si="97"/>
        <v>5</v>
      </c>
      <c r="AA217" s="42" t="s">
        <v>2038</v>
      </c>
      <c r="AB217" s="42" t="s">
        <v>967</v>
      </c>
      <c r="AC217" s="39" t="s">
        <v>138</v>
      </c>
      <c r="AD217" s="39" t="s">
        <v>614</v>
      </c>
      <c r="AE217" s="39" t="s">
        <v>209</v>
      </c>
      <c r="AF217" s="39" t="s">
        <v>388</v>
      </c>
      <c r="AP217" s="39">
        <f ca="1" t="shared" si="98"/>
        <v>0.4217695943763864</v>
      </c>
      <c r="AQ217" s="39">
        <f ca="1" t="shared" si="99"/>
        <v>0.4105133704907553</v>
      </c>
      <c r="AR217" s="39">
        <f ca="1" t="shared" si="100"/>
        <v>0.8631385897079371</v>
      </c>
      <c r="AS217" s="39">
        <f ca="1" t="shared" si="101"/>
        <v>0.16202122417211856</v>
      </c>
      <c r="AT217" s="39">
        <f ca="1" t="shared" si="110"/>
        <v>0.09541652165035153</v>
      </c>
      <c r="BC217" s="38">
        <f ca="1">IF(AO217=0,"",RAND())</f>
      </c>
      <c r="BD217" s="38">
        <f t="shared" si="102"/>
        <v>2</v>
      </c>
      <c r="BE217" s="38">
        <f t="shared" si="103"/>
        <v>3</v>
      </c>
      <c r="BF217" s="38">
        <f t="shared" si="104"/>
        <v>1</v>
      </c>
      <c r="BG217" s="38">
        <f t="shared" si="105"/>
        <v>4</v>
      </c>
      <c r="BH217" s="38">
        <f t="shared" si="111"/>
        <v>5</v>
      </c>
      <c r="BR217" s="38">
        <v>215</v>
      </c>
      <c r="BS217" s="38" t="str">
        <f>HLOOKUP(BD217,$AB$2:$AN217,$BR217+1)</f>
        <v>I</v>
      </c>
      <c r="BT217" s="38" t="str">
        <f>HLOOKUP(BE217,$AB$2:$AN217,$BR217+1)</f>
        <v>got</v>
      </c>
      <c r="BU217" s="38" t="str">
        <f>HLOOKUP(BF217,$AB$2:$AN217,$BR217+1)</f>
        <v>because</v>
      </c>
      <c r="BV217" s="38" t="str">
        <f>HLOOKUP(BG217,$AB$2:$AN217,$BR217+1)</f>
        <v>up</v>
      </c>
      <c r="BW217" s="38" t="str">
        <f>HLOOKUP(BH217,$AB$2:$AN217,$BR217+1)</f>
        <v>late</v>
      </c>
      <c r="BZ217" s="38"/>
      <c r="CA217" s="38"/>
      <c r="CB217" s="38"/>
      <c r="CC217" s="38"/>
      <c r="CD217" s="38"/>
      <c r="CE217" s="38"/>
      <c r="CG217" s="36" t="str">
        <f t="shared" si="106"/>
        <v>疑問詞</v>
      </c>
    </row>
    <row r="218" spans="18:85" ht="18.75" customHeight="1">
      <c r="R218" s="35">
        <v>1</v>
      </c>
      <c r="S218" s="2" t="s">
        <v>947</v>
      </c>
      <c r="T218" s="2"/>
      <c r="U218" s="1">
        <v>3</v>
      </c>
      <c r="V218" s="42">
        <f t="shared" si="109"/>
        <v>106</v>
      </c>
      <c r="W218" s="48" t="s">
        <v>968</v>
      </c>
      <c r="X218" s="1" t="s">
        <v>969</v>
      </c>
      <c r="Y218" s="42">
        <f ca="1" t="shared" si="96"/>
        <v>0.7753585688908784</v>
      </c>
      <c r="Z218" s="42">
        <f t="shared" si="97"/>
        <v>5</v>
      </c>
      <c r="AA218" s="42" t="s">
        <v>2014</v>
      </c>
      <c r="AB218" s="42" t="s">
        <v>3</v>
      </c>
      <c r="AC218" s="39" t="s">
        <v>1890</v>
      </c>
      <c r="AD218" s="39" t="s">
        <v>2060</v>
      </c>
      <c r="AE218" s="39" t="s">
        <v>971</v>
      </c>
      <c r="AF218" s="39" t="s">
        <v>233</v>
      </c>
      <c r="AP218" s="39">
        <f ca="1" t="shared" si="98"/>
        <v>0.7377047098034064</v>
      </c>
      <c r="AQ218" s="39">
        <f ca="1" t="shared" si="99"/>
        <v>0.20928197925436187</v>
      </c>
      <c r="AR218" s="39">
        <f ca="1" t="shared" si="100"/>
        <v>0.5696452570879427</v>
      </c>
      <c r="AS218" s="39">
        <f ca="1" t="shared" si="101"/>
        <v>0.26438513162710553</v>
      </c>
      <c r="AT218" s="39">
        <f ca="1" t="shared" si="110"/>
        <v>0.697396860684953</v>
      </c>
      <c r="BC218" s="38">
        <f ca="1">IF(AO218=0,"",RAND())</f>
      </c>
      <c r="BD218" s="38">
        <f t="shared" si="102"/>
        <v>1</v>
      </c>
      <c r="BE218" s="38">
        <f t="shared" si="103"/>
        <v>5</v>
      </c>
      <c r="BF218" s="38">
        <f t="shared" si="104"/>
        <v>3</v>
      </c>
      <c r="BG218" s="38">
        <f t="shared" si="105"/>
        <v>4</v>
      </c>
      <c r="BH218" s="38">
        <f t="shared" si="111"/>
        <v>2</v>
      </c>
      <c r="BR218" s="38">
        <v>216</v>
      </c>
      <c r="BS218" s="38" t="str">
        <f>HLOOKUP(BD218,$AB$2:$AN218,$BR218+1)</f>
        <v>what</v>
      </c>
      <c r="BT218" s="38" t="str">
        <f>HLOOKUP(BE218,$AB$2:$AN218,$BR218+1)</f>
        <v>about</v>
      </c>
      <c r="BU218" s="38" t="str">
        <f>HLOOKUP(BF218,$AB$2:$AN218,$BR218+1)</f>
        <v>you</v>
      </c>
      <c r="BV218" s="38" t="str">
        <f>HLOOKUP(BG218,$AB$2:$AN218,$BR218+1)</f>
        <v>talking</v>
      </c>
      <c r="BW218" s="38" t="str">
        <f>HLOOKUP(BH218,$AB$2:$AN218,$BR218+1)</f>
        <v>are</v>
      </c>
      <c r="BZ218" s="38"/>
      <c r="CA218" s="38"/>
      <c r="CB218" s="38"/>
      <c r="CC218" s="38"/>
      <c r="CD218" s="38"/>
      <c r="CE218" s="38"/>
      <c r="CG218" s="36" t="str">
        <f t="shared" si="106"/>
        <v>疑問詞</v>
      </c>
    </row>
    <row r="219" spans="18:85" ht="18.75" customHeight="1">
      <c r="R219" s="35">
        <v>1</v>
      </c>
      <c r="S219" s="2" t="s">
        <v>947</v>
      </c>
      <c r="T219" s="2"/>
      <c r="U219" s="1">
        <v>3</v>
      </c>
      <c r="V219" s="42">
        <f t="shared" si="109"/>
        <v>429</v>
      </c>
      <c r="W219" s="45" t="s">
        <v>1498</v>
      </c>
      <c r="X219" s="1" t="s">
        <v>972</v>
      </c>
      <c r="Y219" s="42">
        <f ca="1" t="shared" si="96"/>
        <v>0.007832077316734853</v>
      </c>
      <c r="Z219" s="42">
        <f t="shared" si="97"/>
        <v>8</v>
      </c>
      <c r="AA219" s="42" t="s">
        <v>2014</v>
      </c>
      <c r="AB219" s="42" t="s">
        <v>2015</v>
      </c>
      <c r="AC219" s="39" t="s">
        <v>2016</v>
      </c>
      <c r="AD219" s="39" t="s">
        <v>973</v>
      </c>
      <c r="AE219" s="39" t="s">
        <v>1890</v>
      </c>
      <c r="AF219" s="39" t="s">
        <v>1880</v>
      </c>
      <c r="AG219" s="39" t="s">
        <v>1907</v>
      </c>
      <c r="AH219" s="39" t="s">
        <v>1882</v>
      </c>
      <c r="AI219" s="39" t="s">
        <v>974</v>
      </c>
      <c r="AP219" s="39">
        <f ca="1" t="shared" si="98"/>
        <v>0.2310980140172738</v>
      </c>
      <c r="AQ219" s="39">
        <f ca="1" t="shared" si="99"/>
        <v>0.8249226636461053</v>
      </c>
      <c r="AR219" s="39">
        <f ca="1" t="shared" si="100"/>
        <v>0.7768066684005079</v>
      </c>
      <c r="AS219" s="39">
        <f ca="1" t="shared" si="101"/>
        <v>0.8435006385311086</v>
      </c>
      <c r="AT219" s="39">
        <f ca="1" t="shared" si="110"/>
        <v>0.22961736138845978</v>
      </c>
      <c r="AU219" s="39">
        <f aca="true" ca="1" t="shared" si="112" ref="AU219:AW220">IF(AG219=0,"",RAND())</f>
        <v>0.28343319606354034</v>
      </c>
      <c r="AV219" s="39">
        <f ca="1" t="shared" si="112"/>
        <v>0.8087455400296597</v>
      </c>
      <c r="AW219" s="39">
        <f ca="1" t="shared" si="112"/>
        <v>0.901275631287954</v>
      </c>
      <c r="BC219" s="38">
        <f ca="1">IF(AO219=0,"",RAND())</f>
      </c>
      <c r="BD219" s="38">
        <f t="shared" si="102"/>
        <v>7</v>
      </c>
      <c r="BE219" s="38">
        <f t="shared" si="103"/>
        <v>3</v>
      </c>
      <c r="BF219" s="38">
        <f t="shared" si="104"/>
        <v>5</v>
      </c>
      <c r="BG219" s="38">
        <f t="shared" si="105"/>
        <v>2</v>
      </c>
      <c r="BH219" s="38">
        <f t="shared" si="111"/>
        <v>8</v>
      </c>
      <c r="BI219" s="38">
        <f aca="true" t="shared" si="113" ref="BI219:BK220">RANK(AU219,$AP219:$BB219)</f>
        <v>6</v>
      </c>
      <c r="BJ219" s="38">
        <f t="shared" si="113"/>
        <v>4</v>
      </c>
      <c r="BK219" s="38">
        <f t="shared" si="113"/>
        <v>1</v>
      </c>
      <c r="BR219" s="38">
        <v>217</v>
      </c>
      <c r="BS219" s="38" t="str">
        <f>HLOOKUP(BD219,$AB$2:$AN219,$BR219+1)</f>
        <v>a</v>
      </c>
      <c r="BT219" s="38" t="str">
        <f>HLOOKUP(BE219,$AB$2:$AN219,$BR219+1)</f>
        <v>months</v>
      </c>
      <c r="BU219" s="38" t="str">
        <f>HLOOKUP(BF219,$AB$2:$AN219,$BR219+1)</f>
        <v>there</v>
      </c>
      <c r="BV219" s="38" t="str">
        <f>HLOOKUP(BG219,$AB$2:$AN219,$BR219+1)</f>
        <v>many</v>
      </c>
      <c r="BW219" s="38" t="str">
        <f>HLOOKUP(BH219,$AB$2:$AN219,$BR219+1)</f>
        <v>year</v>
      </c>
      <c r="BX219" s="38" t="str">
        <f>HLOOKUP(BI219,$AB$2:$AN219,$BR219+1)</f>
        <v>in</v>
      </c>
      <c r="BY219" s="38" t="str">
        <f>HLOOKUP(BJ219,$AB$2:$AN219,$BR219+1)</f>
        <v>are</v>
      </c>
      <c r="BZ219" s="38" t="str">
        <f>HLOOKUP(BK219,$AB$2:$AN219,$BR219+1)</f>
        <v>how</v>
      </c>
      <c r="CA219" s="38"/>
      <c r="CB219" s="38"/>
      <c r="CC219" s="38"/>
      <c r="CD219" s="38"/>
      <c r="CE219" s="38"/>
      <c r="CG219" s="36" t="str">
        <f t="shared" si="106"/>
        <v>疑問詞</v>
      </c>
    </row>
    <row r="220" spans="18:85" ht="18.75" customHeight="1">
      <c r="R220" s="35">
        <v>1</v>
      </c>
      <c r="S220" s="2" t="s">
        <v>947</v>
      </c>
      <c r="T220" s="2"/>
      <c r="U220" s="1">
        <v>3</v>
      </c>
      <c r="V220" s="42">
        <f t="shared" si="109"/>
        <v>375</v>
      </c>
      <c r="W220" s="48" t="s">
        <v>975</v>
      </c>
      <c r="X220" s="1" t="s">
        <v>976</v>
      </c>
      <c r="Y220" s="42">
        <f ca="1" t="shared" si="96"/>
        <v>0.13015832765299534</v>
      </c>
      <c r="Z220" s="42">
        <f t="shared" si="97"/>
        <v>8</v>
      </c>
      <c r="AA220" s="42" t="s">
        <v>2014</v>
      </c>
      <c r="AB220" s="42" t="s">
        <v>2015</v>
      </c>
      <c r="AC220" s="39" t="s">
        <v>126</v>
      </c>
      <c r="AD220" s="39" t="s">
        <v>2074</v>
      </c>
      <c r="AE220" s="39" t="s">
        <v>2060</v>
      </c>
      <c r="AF220" s="39" t="s">
        <v>2075</v>
      </c>
      <c r="AG220" s="39" t="s">
        <v>977</v>
      </c>
      <c r="AH220" s="39" t="s">
        <v>2105</v>
      </c>
      <c r="AI220" s="39" t="s">
        <v>978</v>
      </c>
      <c r="AP220" s="39">
        <f ca="1" t="shared" si="98"/>
        <v>0.440533808039278</v>
      </c>
      <c r="AQ220" s="39">
        <f ca="1" t="shared" si="99"/>
        <v>0.6938557537492032</v>
      </c>
      <c r="AR220" s="39">
        <f ca="1" t="shared" si="100"/>
        <v>0.5686845709242685</v>
      </c>
      <c r="AS220" s="39">
        <f ca="1" t="shared" si="101"/>
        <v>0.7268332355980083</v>
      </c>
      <c r="AT220" s="39">
        <f ca="1" t="shared" si="110"/>
        <v>0.2624980472408933</v>
      </c>
      <c r="AU220" s="39">
        <f ca="1" t="shared" si="112"/>
        <v>0.20464895281327045</v>
      </c>
      <c r="AV220" s="39">
        <f ca="1" t="shared" si="112"/>
        <v>0.06869257912905091</v>
      </c>
      <c r="AW220" s="39">
        <f ca="1" t="shared" si="112"/>
        <v>0.8411466264090113</v>
      </c>
      <c r="BC220" s="38">
        <f ca="1">IF(AO220=0,"",RAND())</f>
      </c>
      <c r="BD220" s="38">
        <f t="shared" si="102"/>
        <v>5</v>
      </c>
      <c r="BE220" s="38">
        <f t="shared" si="103"/>
        <v>3</v>
      </c>
      <c r="BF220" s="38">
        <f t="shared" si="104"/>
        <v>4</v>
      </c>
      <c r="BG220" s="38">
        <f t="shared" si="105"/>
        <v>2</v>
      </c>
      <c r="BH220" s="38">
        <f t="shared" si="111"/>
        <v>6</v>
      </c>
      <c r="BI220" s="38">
        <f t="shared" si="113"/>
        <v>7</v>
      </c>
      <c r="BJ220" s="38">
        <f t="shared" si="113"/>
        <v>8</v>
      </c>
      <c r="BK220" s="38">
        <f t="shared" si="113"/>
        <v>1</v>
      </c>
      <c r="BR220" s="38">
        <v>218</v>
      </c>
      <c r="BS220" s="38" t="str">
        <f>HLOOKUP(BD220,$AB$2:$AN220,$BR220+1)</f>
        <v>be</v>
      </c>
      <c r="BT220" s="38" t="str">
        <f>HLOOKUP(BE220,$AB$2:$AN220,$BR220+1)</f>
        <v>will</v>
      </c>
      <c r="BU220" s="38" t="str">
        <f>HLOOKUP(BF220,$AB$2:$AN220,$BR220+1)</f>
        <v>you</v>
      </c>
      <c r="BV220" s="38" t="str">
        <f>HLOOKUP(BG220,$AB$2:$AN220,$BR220+1)</f>
        <v>soon</v>
      </c>
      <c r="BW220" s="38" t="str">
        <f>HLOOKUP(BH220,$AB$2:$AN220,$BR220+1)</f>
        <v>ready</v>
      </c>
      <c r="BX220" s="38" t="str">
        <f>HLOOKUP(BI220,$AB$2:$AN220,$BR220+1)</f>
        <v>to</v>
      </c>
      <c r="BY220" s="38" t="str">
        <f>HLOOKUP(BJ220,$AB$2:$AN220,$BR220+1)</f>
        <v>start</v>
      </c>
      <c r="BZ220" s="38" t="str">
        <f>HLOOKUP(BK220,$AB$2:$AN220,$BR220+1)</f>
        <v>how</v>
      </c>
      <c r="CA220" s="38"/>
      <c r="CB220" s="38"/>
      <c r="CC220" s="38"/>
      <c r="CD220" s="38"/>
      <c r="CE220" s="38"/>
      <c r="CG220" s="36" t="str">
        <f t="shared" si="106"/>
        <v>疑問詞</v>
      </c>
    </row>
    <row r="221" spans="18:85" ht="18.75" customHeight="1">
      <c r="R221" s="35">
        <v>1</v>
      </c>
      <c r="S221" s="2" t="s">
        <v>947</v>
      </c>
      <c r="T221" s="2"/>
      <c r="U221" s="1">
        <v>3</v>
      </c>
      <c r="V221" s="42">
        <f t="shared" si="109"/>
        <v>217</v>
      </c>
      <c r="W221" s="48" t="s">
        <v>979</v>
      </c>
      <c r="X221" s="1" t="s">
        <v>980</v>
      </c>
      <c r="Y221" s="42">
        <f ca="1" t="shared" si="96"/>
        <v>0.4962628800672595</v>
      </c>
      <c r="Z221" s="42">
        <f t="shared" si="97"/>
        <v>4</v>
      </c>
      <c r="AA221" s="42" t="s">
        <v>2014</v>
      </c>
      <c r="AB221" s="42" t="s">
        <v>2015</v>
      </c>
      <c r="AC221" s="39" t="s">
        <v>233</v>
      </c>
      <c r="AD221" s="39" t="s">
        <v>105</v>
      </c>
      <c r="AE221" s="39" t="s">
        <v>981</v>
      </c>
      <c r="AP221" s="39">
        <f ca="1" t="shared" si="98"/>
        <v>0.9263303181422493</v>
      </c>
      <c r="AQ221" s="39">
        <f ca="1" t="shared" si="99"/>
        <v>0.701381475030467</v>
      </c>
      <c r="AR221" s="39">
        <f ca="1" t="shared" si="100"/>
        <v>0.47879327421635054</v>
      </c>
      <c r="AS221" s="39">
        <f ca="1" t="shared" si="101"/>
        <v>0.0030256596393587465</v>
      </c>
      <c r="BC221" s="38">
        <f ca="1">IF(AO221=0,"",RAND())</f>
      </c>
      <c r="BD221" s="38">
        <f t="shared" si="102"/>
        <v>1</v>
      </c>
      <c r="BE221" s="38">
        <f t="shared" si="103"/>
        <v>2</v>
      </c>
      <c r="BF221" s="38">
        <f t="shared" si="104"/>
        <v>3</v>
      </c>
      <c r="BG221" s="38">
        <f t="shared" si="105"/>
        <v>4</v>
      </c>
      <c r="BR221" s="38">
        <v>219</v>
      </c>
      <c r="BS221" s="38" t="str">
        <f>HLOOKUP(BD221,$AB$2:$AN221,$BR221+1)</f>
        <v>how</v>
      </c>
      <c r="BT221" s="38" t="str">
        <f>HLOOKUP(BE221,$AB$2:$AN221,$BR221+1)</f>
        <v>about</v>
      </c>
      <c r="BU221" s="38" t="str">
        <f>HLOOKUP(BF221,$AB$2:$AN221,$BR221+1)</f>
        <v>going</v>
      </c>
      <c r="BV221" s="38" t="str">
        <f>HLOOKUP(BG221,$AB$2:$AN221,$BR221+1)</f>
        <v>shopping</v>
      </c>
      <c r="BZ221" s="38"/>
      <c r="CA221" s="38"/>
      <c r="CB221" s="38"/>
      <c r="CC221" s="38"/>
      <c r="CD221" s="38"/>
      <c r="CE221" s="38"/>
      <c r="CG221" s="36" t="str">
        <f t="shared" si="106"/>
        <v>疑問詞</v>
      </c>
    </row>
    <row r="222" spans="18:85" ht="18.75" customHeight="1">
      <c r="R222" s="35">
        <v>1</v>
      </c>
      <c r="S222" s="2" t="s">
        <v>947</v>
      </c>
      <c r="T222" s="2"/>
      <c r="U222" s="1">
        <v>3</v>
      </c>
      <c r="V222" s="42">
        <f t="shared" si="109"/>
        <v>428</v>
      </c>
      <c r="W222" s="48" t="s">
        <v>982</v>
      </c>
      <c r="X222" s="1" t="s">
        <v>983</v>
      </c>
      <c r="Y222" s="42">
        <f ca="1" t="shared" si="96"/>
        <v>0.009072140555481667</v>
      </c>
      <c r="Z222" s="42">
        <f t="shared" si="97"/>
        <v>6</v>
      </c>
      <c r="AA222" s="42" t="s">
        <v>2014</v>
      </c>
      <c r="AB222" s="42" t="s">
        <v>965</v>
      </c>
      <c r="AC222" s="39" t="s">
        <v>2090</v>
      </c>
      <c r="AD222" s="39" t="s">
        <v>2060</v>
      </c>
      <c r="AE222" s="39" t="s">
        <v>125</v>
      </c>
      <c r="AF222" s="39" t="s">
        <v>148</v>
      </c>
      <c r="AG222" s="39" t="s">
        <v>147</v>
      </c>
      <c r="AP222" s="39">
        <f ca="1" t="shared" si="98"/>
        <v>0.6347297965846785</v>
      </c>
      <c r="AQ222" s="39">
        <f ca="1" t="shared" si="99"/>
        <v>0.8926592581279467</v>
      </c>
      <c r="AR222" s="39">
        <f ca="1" t="shared" si="100"/>
        <v>0.017901074564189656</v>
      </c>
      <c r="AS222" s="39">
        <f ca="1" t="shared" si="101"/>
        <v>0.3129440385700626</v>
      </c>
      <c r="AT222" s="39">
        <f aca="true" ca="1" t="shared" si="114" ref="AT222:AT259">IF(AF222=0,"",RAND())</f>
        <v>0.01778029490661409</v>
      </c>
      <c r="AU222" s="39">
        <f aca="true" ca="1" t="shared" si="115" ref="AU222:AU259">IF(AG222=0,"",RAND())</f>
        <v>0.8316032778569916</v>
      </c>
      <c r="BD222" s="38">
        <f t="shared" si="102"/>
        <v>3</v>
      </c>
      <c r="BE222" s="38">
        <f t="shared" si="103"/>
        <v>1</v>
      </c>
      <c r="BF222" s="38">
        <f t="shared" si="104"/>
        <v>5</v>
      </c>
      <c r="BG222" s="38">
        <f t="shared" si="105"/>
        <v>4</v>
      </c>
      <c r="BH222" s="38">
        <f aca="true" t="shared" si="116" ref="BH222:BH259">RANK(AT222,$AP222:$BB222)</f>
        <v>6</v>
      </c>
      <c r="BI222" s="38">
        <f aca="true" t="shared" si="117" ref="BI222:BI259">RANK(AU222,$AP222:$BB222)</f>
        <v>2</v>
      </c>
      <c r="BR222" s="38">
        <v>220</v>
      </c>
      <c r="BS222" s="38" t="str">
        <f>HLOOKUP(BD222,$AB$2:$AN222,$BR222+1)</f>
        <v>you</v>
      </c>
      <c r="BT222" s="38" t="str">
        <f>HLOOKUP(BE222,$AB$2:$AN222,$BR222+1)</f>
        <v>why</v>
      </c>
      <c r="BU222" s="38" t="str">
        <f>HLOOKUP(BF222,$AB$2:$AN222,$BR222+1)</f>
        <v>with</v>
      </c>
      <c r="BV222" s="38" t="str">
        <f>HLOOKUP(BG222,$AB$2:$AN222,$BR222+1)</f>
        <v>come</v>
      </c>
      <c r="BW222" s="38" t="str">
        <f>HLOOKUP(BH222,$AB$2:$AN222,$BR222+1)</f>
        <v>me</v>
      </c>
      <c r="BX222" s="38" t="str">
        <f>HLOOKUP(BI222,$AB$2:$AN222,$BR222+1)</f>
        <v>don't</v>
      </c>
      <c r="BZ222" s="38"/>
      <c r="CA222" s="38"/>
      <c r="CB222" s="38"/>
      <c r="CC222" s="38"/>
      <c r="CD222" s="38"/>
      <c r="CE222" s="38"/>
      <c r="CG222" s="36" t="str">
        <f t="shared" si="106"/>
        <v>疑問詞</v>
      </c>
    </row>
    <row r="223" spans="18:85" ht="18.75" customHeight="1">
      <c r="R223" s="35">
        <v>1</v>
      </c>
      <c r="S223" s="2" t="s">
        <v>947</v>
      </c>
      <c r="T223" s="2"/>
      <c r="U223" s="1">
        <v>3</v>
      </c>
      <c r="V223" s="42">
        <f t="shared" si="109"/>
        <v>297</v>
      </c>
      <c r="W223" s="6" t="s">
        <v>984</v>
      </c>
      <c r="X223" s="7" t="s">
        <v>985</v>
      </c>
      <c r="Y223" s="42">
        <f ca="1" t="shared" si="96"/>
        <v>0.3088193953854514</v>
      </c>
      <c r="Z223" s="42">
        <f t="shared" si="97"/>
        <v>6</v>
      </c>
      <c r="AA223" s="42" t="s">
        <v>2014</v>
      </c>
      <c r="AB223" s="42" t="s">
        <v>63</v>
      </c>
      <c r="AC223" s="39" t="s">
        <v>151</v>
      </c>
      <c r="AD223" s="39" t="s">
        <v>2103</v>
      </c>
      <c r="AE223" s="39" t="s">
        <v>986</v>
      </c>
      <c r="AF223" s="39" t="s">
        <v>1882</v>
      </c>
      <c r="AG223" s="39" t="s">
        <v>1861</v>
      </c>
      <c r="AP223" s="39">
        <f ca="1" t="shared" si="98"/>
        <v>0.13142562639536148</v>
      </c>
      <c r="AQ223" s="39">
        <f ca="1" t="shared" si="99"/>
        <v>0.9424038288451284</v>
      </c>
      <c r="AR223" s="39">
        <f ca="1" t="shared" si="100"/>
        <v>0.5593300880061207</v>
      </c>
      <c r="AS223" s="39">
        <f ca="1" t="shared" si="101"/>
        <v>0.8434904896269622</v>
      </c>
      <c r="AT223" s="39">
        <f ca="1" t="shared" si="114"/>
        <v>0.3921213081115722</v>
      </c>
      <c r="AU223" s="39">
        <f ca="1" t="shared" si="115"/>
        <v>0.2346939637505534</v>
      </c>
      <c r="BD223" s="38">
        <f t="shared" si="102"/>
        <v>6</v>
      </c>
      <c r="BE223" s="38">
        <f t="shared" si="103"/>
        <v>1</v>
      </c>
      <c r="BF223" s="38">
        <f t="shared" si="104"/>
        <v>3</v>
      </c>
      <c r="BG223" s="38">
        <f t="shared" si="105"/>
        <v>2</v>
      </c>
      <c r="BH223" s="38">
        <f t="shared" si="116"/>
        <v>4</v>
      </c>
      <c r="BI223" s="38">
        <f t="shared" si="117"/>
        <v>5</v>
      </c>
      <c r="BR223" s="38">
        <v>221</v>
      </c>
      <c r="BS223" s="38" t="str">
        <f>HLOOKUP(BD223,$AB$2:$AN223,$BR223+1)</f>
        <v>thing</v>
      </c>
      <c r="BT223" s="38" t="str">
        <f>HLOOKUP(BE223,$AB$2:$AN223,$BR223+1)</f>
        <v>who</v>
      </c>
      <c r="BU223" s="38" t="str">
        <f>HLOOKUP(BF223,$AB$2:$AN223,$BR223+1)</f>
        <v>do</v>
      </c>
      <c r="BV223" s="38" t="str">
        <f>HLOOKUP(BG223,$AB$2:$AN223,$BR223+1)</f>
        <v>can</v>
      </c>
      <c r="BW223" s="38" t="str">
        <f>HLOOKUP(BH223,$AB$2:$AN223,$BR223+1)</f>
        <v>such</v>
      </c>
      <c r="BX223" s="38" t="str">
        <f>HLOOKUP(BI223,$AB$2:$AN223,$BR223+1)</f>
        <v>a</v>
      </c>
      <c r="BZ223" s="38"/>
      <c r="CA223" s="38"/>
      <c r="CB223" s="38"/>
      <c r="CC223" s="38"/>
      <c r="CD223" s="38"/>
      <c r="CE223" s="38"/>
      <c r="CG223" s="36" t="str">
        <f t="shared" si="106"/>
        <v>疑問詞</v>
      </c>
    </row>
    <row r="224" spans="18:85" ht="18.75" customHeight="1">
      <c r="R224" s="35">
        <v>1</v>
      </c>
      <c r="S224" s="2" t="s">
        <v>987</v>
      </c>
      <c r="T224" s="2"/>
      <c r="U224" s="1">
        <v>2</v>
      </c>
      <c r="V224" s="42">
        <f t="shared" si="109"/>
        <v>380</v>
      </c>
      <c r="W224" s="5" t="s">
        <v>988</v>
      </c>
      <c r="X224" s="7" t="s">
        <v>1862</v>
      </c>
      <c r="Y224" s="42">
        <f ca="1" t="shared" si="96"/>
        <v>0.12660908051809705</v>
      </c>
      <c r="Z224" s="42">
        <f t="shared" si="97"/>
        <v>10</v>
      </c>
      <c r="AA224" s="42" t="s">
        <v>1019</v>
      </c>
      <c r="AB224" s="42" t="s">
        <v>2039</v>
      </c>
      <c r="AC224" s="39" t="s">
        <v>614</v>
      </c>
      <c r="AD224" s="39" t="s">
        <v>209</v>
      </c>
      <c r="AE224" s="39" t="s">
        <v>1863</v>
      </c>
      <c r="AF224" s="39" t="s">
        <v>2029</v>
      </c>
      <c r="AG224" s="39" t="s">
        <v>30</v>
      </c>
      <c r="AH224" s="39" t="s">
        <v>2039</v>
      </c>
      <c r="AI224" s="39" t="s">
        <v>989</v>
      </c>
      <c r="AJ224" s="39" t="s">
        <v>136</v>
      </c>
      <c r="AK224" s="39" t="s">
        <v>2041</v>
      </c>
      <c r="AP224" s="39">
        <f ca="1" t="shared" si="98"/>
        <v>0.3120531618672706</v>
      </c>
      <c r="AQ224" s="39">
        <f ca="1" t="shared" si="99"/>
        <v>0.8854296984646806</v>
      </c>
      <c r="AR224" s="39">
        <f ca="1" t="shared" si="100"/>
        <v>0.016395621627769863</v>
      </c>
      <c r="AS224" s="39">
        <f ca="1" t="shared" si="101"/>
        <v>0.13665621893512547</v>
      </c>
      <c r="AT224" s="39">
        <f ca="1" t="shared" si="114"/>
        <v>0.23272700632782434</v>
      </c>
      <c r="AU224" s="39">
        <f ca="1" t="shared" si="115"/>
        <v>0.8232561455628165</v>
      </c>
      <c r="AV224" s="39">
        <f ca="1">IF(AH224=0,"",RAND())</f>
        <v>0.40993257242040304</v>
      </c>
      <c r="AW224" s="39">
        <f ca="1">IF(AI224=0,"",RAND())</f>
        <v>0.15912074077826355</v>
      </c>
      <c r="AX224" s="39">
        <f ca="1">IF(AJ224=0,"",RAND())</f>
        <v>0.9361221833262996</v>
      </c>
      <c r="AY224" s="39">
        <f ca="1">IF(AK224=0,"",RAND())</f>
        <v>0.8672894475883224</v>
      </c>
      <c r="BC224" s="38">
        <f aca="true" ca="1" t="shared" si="118" ref="BC224:BC231">IF(AO224=0,"",RAND())</f>
      </c>
      <c r="BD224" s="38">
        <f t="shared" si="102"/>
        <v>6</v>
      </c>
      <c r="BE224" s="38">
        <f t="shared" si="103"/>
        <v>2</v>
      </c>
      <c r="BF224" s="38">
        <f t="shared" si="104"/>
        <v>10</v>
      </c>
      <c r="BG224" s="38">
        <f t="shared" si="105"/>
        <v>9</v>
      </c>
      <c r="BH224" s="38">
        <f t="shared" si="116"/>
        <v>7</v>
      </c>
      <c r="BI224" s="38">
        <f t="shared" si="117"/>
        <v>4</v>
      </c>
      <c r="BJ224" s="38">
        <f>RANK(AV224,$AP224:$BB224)</f>
        <v>5</v>
      </c>
      <c r="BK224" s="38">
        <f>RANK(AW224,$AP224:$BB224)</f>
        <v>8</v>
      </c>
      <c r="BL224" s="38">
        <f>RANK(AX224,$AP224:$BB224)</f>
        <v>1</v>
      </c>
      <c r="BM224" s="38">
        <f>RANK(AY224,$AP224:$BB224)</f>
        <v>3</v>
      </c>
      <c r="BR224" s="38">
        <v>222</v>
      </c>
      <c r="BS224" s="38" t="str">
        <f>HLOOKUP(BD224,$AB$2:$AN224,$BR224+1)</f>
        <v>and</v>
      </c>
      <c r="BT224" s="38" t="str">
        <f>HLOOKUP(BE224,$AB$2:$AN224,$BR224+1)</f>
        <v>got</v>
      </c>
      <c r="BU224" s="38" t="str">
        <f>HLOOKUP(BF224,$AB$2:$AN224,$BR224+1)</f>
        <v>mother</v>
      </c>
      <c r="BV224" s="38" t="str">
        <f>HLOOKUP(BG224,$AB$2:$AN224,$BR224+1)</f>
        <v>her</v>
      </c>
      <c r="BW224" s="38" t="str">
        <f>HLOOKUP(BH224,$AB$2:$AN224,$BR224+1)</f>
        <v>she</v>
      </c>
      <c r="BX224" s="38" t="str">
        <f>HLOOKUP(BI224,$AB$2:$AN224,$BR224+1)</f>
        <v>early</v>
      </c>
      <c r="BY224" s="38" t="str">
        <f>HLOOKUP(BJ224,$AB$2:$AN224,$BR224+1)</f>
        <v>,</v>
      </c>
      <c r="BZ224" s="38" t="str">
        <f>HLOOKUP(BK224,$AB$2:$AN224,$BR224+1)</f>
        <v>helped</v>
      </c>
      <c r="CA224" s="38" t="str">
        <f>HLOOKUP(BL224,$AB$2:$AN224,$BR224+1)</f>
        <v>she</v>
      </c>
      <c r="CB224" s="38" t="str">
        <f>HLOOKUP(BM224,$AB$2:$AN224,$BR224+1)</f>
        <v>up</v>
      </c>
      <c r="CC224" s="38"/>
      <c r="CD224" s="38"/>
      <c r="CE224" s="38"/>
      <c r="CG224" s="36" t="str">
        <f t="shared" si="106"/>
        <v>接続詞</v>
      </c>
    </row>
    <row r="225" spans="18:85" ht="18.75" customHeight="1">
      <c r="R225" s="35">
        <v>1</v>
      </c>
      <c r="S225" s="2" t="s">
        <v>987</v>
      </c>
      <c r="T225" s="2"/>
      <c r="U225" s="1">
        <v>2</v>
      </c>
      <c r="V225" s="42">
        <f t="shared" si="109"/>
        <v>162</v>
      </c>
      <c r="W225" s="5" t="s">
        <v>990</v>
      </c>
      <c r="X225" s="7" t="s">
        <v>1864</v>
      </c>
      <c r="Y225" s="42">
        <f ca="1" t="shared" si="96"/>
        <v>0.6391067682311302</v>
      </c>
      <c r="Z225" s="42">
        <f t="shared" si="97"/>
        <v>9</v>
      </c>
      <c r="AA225" s="42" t="s">
        <v>104</v>
      </c>
      <c r="AB225" s="42" t="s">
        <v>2060</v>
      </c>
      <c r="AC225" s="39" t="s">
        <v>151</v>
      </c>
      <c r="AD225" s="39" t="s">
        <v>2104</v>
      </c>
      <c r="AE225" s="39" t="s">
        <v>2105</v>
      </c>
      <c r="AF225" s="39" t="s">
        <v>390</v>
      </c>
      <c r="AG225" s="39" t="s">
        <v>911</v>
      </c>
      <c r="AH225" s="39" t="s">
        <v>1459</v>
      </c>
      <c r="AI225" s="39" t="s">
        <v>912</v>
      </c>
      <c r="AJ225" s="39" t="s">
        <v>913</v>
      </c>
      <c r="AP225" s="39">
        <f ca="1" t="shared" si="98"/>
        <v>0.9048555604931394</v>
      </c>
      <c r="AQ225" s="39">
        <f ca="1" t="shared" si="99"/>
        <v>0.7977866031222574</v>
      </c>
      <c r="AR225" s="39">
        <f ca="1" t="shared" si="100"/>
        <v>0.27355626368947306</v>
      </c>
      <c r="AS225" s="39">
        <f ca="1" t="shared" si="101"/>
        <v>0.992943033149424</v>
      </c>
      <c r="AT225" s="39">
        <f ca="1" t="shared" si="114"/>
        <v>0.8073926943148824</v>
      </c>
      <c r="AU225" s="39">
        <f ca="1" t="shared" si="115"/>
        <v>0.6149778664596992</v>
      </c>
      <c r="AV225" s="39">
        <f ca="1">IF(AH225=0,"",RAND())</f>
        <v>0.9089535007059144</v>
      </c>
      <c r="AW225" s="39">
        <f ca="1">IF(AI225=0,"",RAND())</f>
        <v>0.04365743278539913</v>
      </c>
      <c r="AX225" s="39">
        <f ca="1">IF(AJ225=0,"",RAND())</f>
        <v>0.970974385404862</v>
      </c>
      <c r="BC225" s="38">
        <f ca="1" t="shared" si="118"/>
      </c>
      <c r="BD225" s="38">
        <f t="shared" si="102"/>
        <v>4</v>
      </c>
      <c r="BE225" s="38">
        <f t="shared" si="103"/>
        <v>6</v>
      </c>
      <c r="BF225" s="38">
        <f t="shared" si="104"/>
        <v>8</v>
      </c>
      <c r="BG225" s="38">
        <f t="shared" si="105"/>
        <v>1</v>
      </c>
      <c r="BH225" s="38">
        <f t="shared" si="116"/>
        <v>5</v>
      </c>
      <c r="BI225" s="38">
        <f t="shared" si="117"/>
        <v>7</v>
      </c>
      <c r="BJ225" s="38">
        <f>RANK(AV225,$AP225:$BB225)</f>
        <v>3</v>
      </c>
      <c r="BK225" s="38">
        <f>RANK(AW225,$AP225:$BB225)</f>
        <v>9</v>
      </c>
      <c r="BL225" s="38">
        <f>RANK(AX225,$AP225:$BB225)</f>
        <v>2</v>
      </c>
      <c r="BR225" s="38">
        <v>223</v>
      </c>
      <c r="BS225" s="38" t="str">
        <f>HLOOKUP(BD225,$AB$2:$AN225,$BR225+1)</f>
        <v>to</v>
      </c>
      <c r="BT225" s="38" t="str">
        <f>HLOOKUP(BE225,$AB$2:$AN225,$BR225+1)</f>
        <v>by bus</v>
      </c>
      <c r="BU225" s="38" t="str">
        <f>HLOOKUP(BF225,$AB$2:$AN225,$BR225+1)</f>
        <v>by</v>
      </c>
      <c r="BV225" s="38" t="str">
        <f>HLOOKUP(BG225,$AB$2:$AN225,$BR225+1)</f>
        <v>you</v>
      </c>
      <c r="BW225" s="38" t="str">
        <f>HLOOKUP(BH225,$AB$2:$AN225,$BR225+1)</f>
        <v>school</v>
      </c>
      <c r="BX225" s="38" t="str">
        <f>HLOOKUP(BI225,$AB$2:$AN225,$BR225+1)</f>
        <v>or</v>
      </c>
      <c r="BY225" s="38" t="str">
        <f>HLOOKUP(BJ225,$AB$2:$AN225,$BR225+1)</f>
        <v>go</v>
      </c>
      <c r="BZ225" s="38" t="str">
        <f>HLOOKUP(BK225,$AB$2:$AN225,$BR225+1)</f>
        <v>bike</v>
      </c>
      <c r="CA225" s="38" t="str">
        <f>HLOOKUP(BL225,$AB$2:$AN225,$BR225+1)</f>
        <v>can</v>
      </c>
      <c r="CB225" s="38"/>
      <c r="CC225" s="38"/>
      <c r="CD225" s="38"/>
      <c r="CE225" s="38"/>
      <c r="CG225" s="36" t="str">
        <f t="shared" si="106"/>
        <v>接続詞</v>
      </c>
    </row>
    <row r="226" spans="18:85" ht="18.75" customHeight="1">
      <c r="R226" s="35">
        <v>1</v>
      </c>
      <c r="S226" s="2" t="s">
        <v>987</v>
      </c>
      <c r="T226" s="2"/>
      <c r="U226" s="1">
        <v>2</v>
      </c>
      <c r="V226" s="42">
        <f t="shared" si="109"/>
        <v>62</v>
      </c>
      <c r="W226" s="5" t="s">
        <v>819</v>
      </c>
      <c r="X226" s="7" t="s">
        <v>992</v>
      </c>
      <c r="Y226" s="42">
        <f ca="1" t="shared" si="96"/>
        <v>0.8788977979298691</v>
      </c>
      <c r="Z226" s="42">
        <f t="shared" si="97"/>
        <v>8</v>
      </c>
      <c r="AA226" s="42" t="s">
        <v>932</v>
      </c>
      <c r="AB226" s="42" t="s">
        <v>1865</v>
      </c>
      <c r="AC226" s="39" t="s">
        <v>2074</v>
      </c>
      <c r="AD226" s="39" t="s">
        <v>146</v>
      </c>
      <c r="AE226" s="39" t="s">
        <v>2060</v>
      </c>
      <c r="AF226" s="39" t="s">
        <v>993</v>
      </c>
      <c r="AG226" s="39" t="s">
        <v>2060</v>
      </c>
      <c r="AH226" s="39" t="s">
        <v>1890</v>
      </c>
      <c r="AI226" s="39" t="s">
        <v>2048</v>
      </c>
      <c r="AP226" s="39">
        <f ca="1" t="shared" si="98"/>
        <v>0.04329775903475025</v>
      </c>
      <c r="AQ226" s="39">
        <f ca="1" t="shared" si="99"/>
        <v>0.43861848028219985</v>
      </c>
      <c r="AR226" s="39">
        <f ca="1" t="shared" si="100"/>
        <v>0.8834218514847447</v>
      </c>
      <c r="AS226" s="39">
        <f ca="1" t="shared" si="101"/>
        <v>0.01882007644425565</v>
      </c>
      <c r="AT226" s="39">
        <f ca="1" t="shared" si="114"/>
        <v>0.29733043167793927</v>
      </c>
      <c r="AU226" s="39">
        <f ca="1" t="shared" si="115"/>
        <v>0.29349650904153557</v>
      </c>
      <c r="AV226" s="39">
        <f ca="1">IF(AH226=0,"",RAND())</f>
        <v>0.6405422969208261</v>
      </c>
      <c r="AW226" s="39">
        <f ca="1">IF(AI226=0,"",RAND())</f>
        <v>0.9772250594330596</v>
      </c>
      <c r="BC226" s="38">
        <f ca="1" t="shared" si="118"/>
      </c>
      <c r="BD226" s="38">
        <f t="shared" si="102"/>
        <v>7</v>
      </c>
      <c r="BE226" s="38">
        <f t="shared" si="103"/>
        <v>4</v>
      </c>
      <c r="BF226" s="38">
        <f t="shared" si="104"/>
        <v>2</v>
      </c>
      <c r="BG226" s="38">
        <f t="shared" si="105"/>
        <v>8</v>
      </c>
      <c r="BH226" s="38">
        <f t="shared" si="116"/>
        <v>5</v>
      </c>
      <c r="BI226" s="38">
        <f t="shared" si="117"/>
        <v>6</v>
      </c>
      <c r="BJ226" s="38">
        <f>RANK(AV226,$AP226:$BB226)</f>
        <v>3</v>
      </c>
      <c r="BK226" s="38">
        <f>RANK(AW226,$AP226:$BB226)</f>
        <v>1</v>
      </c>
      <c r="BR226" s="38">
        <v>224</v>
      </c>
      <c r="BS226" s="38" t="str">
        <f>HLOOKUP(BD226,$AB$2:$AN226,$BR226+1)</f>
        <v>are</v>
      </c>
      <c r="BT226" s="38" t="str">
        <f>HLOOKUP(BE226,$AB$2:$AN226,$BR226+1)</f>
        <v>you</v>
      </c>
      <c r="BU226" s="38" t="str">
        <f>HLOOKUP(BF226,$AB$2:$AN226,$BR226+1)</f>
        <v>will</v>
      </c>
      <c r="BV226" s="38" t="str">
        <f>HLOOKUP(BG226,$AB$2:$AN226,$BR226+1)</f>
        <v>busy</v>
      </c>
      <c r="BW226" s="38" t="str">
        <f>HLOOKUP(BH226,$AB$2:$AN226,$BR226+1)</f>
        <v>if</v>
      </c>
      <c r="BX226" s="38" t="str">
        <f>HLOOKUP(BI226,$AB$2:$AN226,$BR226+1)</f>
        <v>you</v>
      </c>
      <c r="BY226" s="38" t="str">
        <f>HLOOKUP(BJ226,$AB$2:$AN226,$BR226+1)</f>
        <v>help</v>
      </c>
      <c r="BZ226" s="38" t="str">
        <f>HLOOKUP(BK226,$AB$2:$AN226,$BR226+1)</f>
        <v>I</v>
      </c>
      <c r="CA226" s="38"/>
      <c r="CB226" s="38"/>
      <c r="CC226" s="38"/>
      <c r="CD226" s="38"/>
      <c r="CE226" s="38"/>
      <c r="CG226" s="36" t="str">
        <f t="shared" si="106"/>
        <v>接続詞</v>
      </c>
    </row>
    <row r="227" spans="18:85" ht="18.75" customHeight="1">
      <c r="R227" s="35">
        <v>1</v>
      </c>
      <c r="S227" s="2" t="s">
        <v>987</v>
      </c>
      <c r="T227" s="2"/>
      <c r="U227" s="1">
        <v>2</v>
      </c>
      <c r="V227" s="42">
        <f t="shared" si="109"/>
        <v>69</v>
      </c>
      <c r="W227" s="5" t="s">
        <v>819</v>
      </c>
      <c r="X227" s="7" t="s">
        <v>994</v>
      </c>
      <c r="Y227" s="42">
        <f ca="1" t="shared" si="96"/>
        <v>0.8666004692444975</v>
      </c>
      <c r="Z227" s="42">
        <f t="shared" si="97"/>
        <v>8</v>
      </c>
      <c r="AA227" s="42" t="s">
        <v>932</v>
      </c>
      <c r="AB227" s="42" t="s">
        <v>993</v>
      </c>
      <c r="AC227" s="39" t="s">
        <v>111</v>
      </c>
      <c r="AD227" s="39" t="s">
        <v>1866</v>
      </c>
      <c r="AE227" s="39" t="s">
        <v>2029</v>
      </c>
      <c r="AF227" s="39" t="s">
        <v>138</v>
      </c>
      <c r="AG227" s="39" t="s">
        <v>2074</v>
      </c>
      <c r="AH227" s="39" t="s">
        <v>146</v>
      </c>
      <c r="AI227" s="39" t="s">
        <v>2060</v>
      </c>
      <c r="AP227" s="39">
        <f ca="1" t="shared" si="98"/>
        <v>0.5131689686711329</v>
      </c>
      <c r="AQ227" s="39">
        <f ca="1" t="shared" si="99"/>
        <v>0.04376831919650659</v>
      </c>
      <c r="AR227" s="39">
        <f ca="1" t="shared" si="100"/>
        <v>0.05998982889120813</v>
      </c>
      <c r="AS227" s="39">
        <f ca="1" t="shared" si="101"/>
        <v>0.5302211426503076</v>
      </c>
      <c r="AT227" s="39">
        <f ca="1" t="shared" si="114"/>
        <v>0.3714365405550458</v>
      </c>
      <c r="AU227" s="39">
        <f ca="1" t="shared" si="115"/>
        <v>0.08959179110504079</v>
      </c>
      <c r="AV227" s="39">
        <f ca="1">IF(AH227=0,"",RAND())</f>
        <v>0.09230744260555518</v>
      </c>
      <c r="AW227" s="39">
        <f ca="1">IF(AI227=0,"",RAND())</f>
        <v>0.7627208291574118</v>
      </c>
      <c r="BC227" s="38">
        <f ca="1" t="shared" si="118"/>
      </c>
      <c r="BD227" s="38">
        <f t="shared" si="102"/>
        <v>3</v>
      </c>
      <c r="BE227" s="38">
        <f t="shared" si="103"/>
        <v>8</v>
      </c>
      <c r="BF227" s="38">
        <f t="shared" si="104"/>
        <v>7</v>
      </c>
      <c r="BG227" s="38">
        <f t="shared" si="105"/>
        <v>2</v>
      </c>
      <c r="BH227" s="38">
        <f t="shared" si="116"/>
        <v>4</v>
      </c>
      <c r="BI227" s="38">
        <f t="shared" si="117"/>
        <v>6</v>
      </c>
      <c r="BJ227" s="38">
        <f>RANK(AV227,$AP227:$BB227)</f>
        <v>5</v>
      </c>
      <c r="BK227" s="38">
        <f>RANK(AW227,$AP227:$BB227)</f>
        <v>1</v>
      </c>
      <c r="BR227" s="38">
        <v>225</v>
      </c>
      <c r="BS227" s="38" t="str">
        <f>HLOOKUP(BD227,$AB$2:$AN227,$BR227+1)</f>
        <v>busy</v>
      </c>
      <c r="BT227" s="38" t="str">
        <f>HLOOKUP(BE227,$AB$2:$AN227,$BR227+1)</f>
        <v>you</v>
      </c>
      <c r="BU227" s="38" t="str">
        <f>HLOOKUP(BF227,$AB$2:$AN227,$BR227+1)</f>
        <v>help</v>
      </c>
      <c r="BV227" s="38" t="str">
        <f>HLOOKUP(BG227,$AB$2:$AN227,$BR227+1)</f>
        <v>you are</v>
      </c>
      <c r="BW227" s="38" t="str">
        <f>HLOOKUP(BH227,$AB$2:$AN227,$BR227+1)</f>
        <v>,</v>
      </c>
      <c r="BX227" s="38" t="str">
        <f>HLOOKUP(BI227,$AB$2:$AN227,$BR227+1)</f>
        <v>will</v>
      </c>
      <c r="BY227" s="38" t="str">
        <f>HLOOKUP(BJ227,$AB$2:$AN227,$BR227+1)</f>
        <v>I</v>
      </c>
      <c r="BZ227" s="38" t="str">
        <f>HLOOKUP(BK227,$AB$2:$AN227,$BR227+1)</f>
        <v>if</v>
      </c>
      <c r="CA227" s="38"/>
      <c r="CB227" s="38"/>
      <c r="CC227" s="38"/>
      <c r="CD227" s="38"/>
      <c r="CE227" s="38"/>
      <c r="CG227" s="36" t="str">
        <f t="shared" si="106"/>
        <v>接続詞</v>
      </c>
    </row>
    <row r="228" spans="18:85" ht="18.75" customHeight="1">
      <c r="R228" s="35">
        <v>1</v>
      </c>
      <c r="S228" s="2" t="s">
        <v>987</v>
      </c>
      <c r="T228" s="2"/>
      <c r="U228" s="1">
        <v>2</v>
      </c>
      <c r="V228" s="42">
        <f t="shared" si="109"/>
        <v>392</v>
      </c>
      <c r="W228" s="5" t="s">
        <v>555</v>
      </c>
      <c r="X228" s="7" t="s">
        <v>1006</v>
      </c>
      <c r="Y228" s="42">
        <f ca="1" t="shared" si="96"/>
        <v>0.09453545021012122</v>
      </c>
      <c r="Z228" s="42">
        <f t="shared" si="97"/>
        <v>7</v>
      </c>
      <c r="AA228" s="42" t="s">
        <v>2038</v>
      </c>
      <c r="AB228" s="42" t="s">
        <v>967</v>
      </c>
      <c r="AC228" s="39" t="s">
        <v>2039</v>
      </c>
      <c r="AD228" s="39" t="s">
        <v>2046</v>
      </c>
      <c r="AE228" s="39" t="s">
        <v>1867</v>
      </c>
      <c r="AF228" s="39" t="s">
        <v>2029</v>
      </c>
      <c r="AG228" s="39" t="s">
        <v>910</v>
      </c>
      <c r="AH228" s="39" t="s">
        <v>185</v>
      </c>
      <c r="AP228" s="39">
        <f ca="1" t="shared" si="98"/>
        <v>0.8848135539375701</v>
      </c>
      <c r="AQ228" s="39">
        <f ca="1" t="shared" si="99"/>
        <v>0.9652402208760256</v>
      </c>
      <c r="AR228" s="39">
        <f ca="1" t="shared" si="100"/>
        <v>0.8355362234470984</v>
      </c>
      <c r="AS228" s="39">
        <f ca="1" t="shared" si="101"/>
        <v>0.15076606114997837</v>
      </c>
      <c r="AT228" s="39">
        <f ca="1" t="shared" si="114"/>
        <v>0.012577473953741425</v>
      </c>
      <c r="AU228" s="39">
        <f ca="1" t="shared" si="115"/>
        <v>0.7346986996945335</v>
      </c>
      <c r="AV228" s="39">
        <f ca="1">IF(AH228=0,"",RAND())</f>
        <v>0.6872567000134726</v>
      </c>
      <c r="BC228" s="38">
        <f ca="1" t="shared" si="118"/>
      </c>
      <c r="BD228" s="38">
        <f t="shared" si="102"/>
        <v>2</v>
      </c>
      <c r="BE228" s="38">
        <f t="shared" si="103"/>
        <v>1</v>
      </c>
      <c r="BF228" s="38">
        <f t="shared" si="104"/>
        <v>3</v>
      </c>
      <c r="BG228" s="38">
        <f t="shared" si="105"/>
        <v>6</v>
      </c>
      <c r="BH228" s="38">
        <f t="shared" si="116"/>
        <v>7</v>
      </c>
      <c r="BI228" s="38">
        <f t="shared" si="117"/>
        <v>4</v>
      </c>
      <c r="BJ228" s="38">
        <f>RANK(AV228,$AP228:$BB228)</f>
        <v>5</v>
      </c>
      <c r="BR228" s="38">
        <v>226</v>
      </c>
      <c r="BS228" s="38" t="str">
        <f>HLOOKUP(BD228,$AB$2:$AN228,$BR228+1)</f>
        <v>she</v>
      </c>
      <c r="BT228" s="38" t="str">
        <f>HLOOKUP(BE228,$AB$2:$AN228,$BR228+1)</f>
        <v>because</v>
      </c>
      <c r="BU228" s="38" t="str">
        <f>HLOOKUP(BF228,$AB$2:$AN228,$BR228+1)</f>
        <v>was</v>
      </c>
      <c r="BV228" s="38" t="str">
        <f>HLOOKUP(BG228,$AB$2:$AN228,$BR228+1)</f>
        <v>she stayed</v>
      </c>
      <c r="BW228" s="38" t="str">
        <f>HLOOKUP(BH228,$AB$2:$AN228,$BR228+1)</f>
        <v>home</v>
      </c>
      <c r="BX228" s="38" t="str">
        <f>HLOOKUP(BI228,$AB$2:$AN228,$BR228+1)</f>
        <v>ill</v>
      </c>
      <c r="BY228" s="38" t="str">
        <f>HLOOKUP(BJ228,$AB$2:$AN228,$BR228+1)</f>
        <v>,</v>
      </c>
      <c r="BZ228" s="38"/>
      <c r="CA228" s="38"/>
      <c r="CB228" s="38"/>
      <c r="CC228" s="38"/>
      <c r="CD228" s="38"/>
      <c r="CE228" s="38"/>
      <c r="CG228" s="36" t="str">
        <f t="shared" si="106"/>
        <v>接続詞</v>
      </c>
    </row>
    <row r="229" spans="18:85" ht="18.75" customHeight="1">
      <c r="R229" s="35">
        <v>1</v>
      </c>
      <c r="S229" s="2" t="s">
        <v>987</v>
      </c>
      <c r="T229" s="2"/>
      <c r="U229" s="1">
        <v>2</v>
      </c>
      <c r="V229" s="42">
        <f t="shared" si="109"/>
        <v>161</v>
      </c>
      <c r="W229" s="5" t="s">
        <v>1007</v>
      </c>
      <c r="X229" s="7" t="s">
        <v>1553</v>
      </c>
      <c r="Y229" s="42">
        <f ca="1" t="shared" si="96"/>
        <v>0.6439835136004926</v>
      </c>
      <c r="Z229" s="42">
        <f t="shared" si="97"/>
        <v>11</v>
      </c>
      <c r="AA229" s="42" t="s">
        <v>1494</v>
      </c>
      <c r="AB229" s="42" t="s">
        <v>1900</v>
      </c>
      <c r="AC229" s="39" t="s">
        <v>251</v>
      </c>
      <c r="AD229" s="39" t="s">
        <v>1881</v>
      </c>
      <c r="AE229" s="39" t="s">
        <v>1554</v>
      </c>
      <c r="AF229" s="39" t="s">
        <v>1904</v>
      </c>
      <c r="AG229" s="39" t="s">
        <v>413</v>
      </c>
      <c r="AH229" s="39" t="s">
        <v>917</v>
      </c>
      <c r="AI229" s="39" t="s">
        <v>1008</v>
      </c>
      <c r="AJ229" s="39" t="s">
        <v>1009</v>
      </c>
      <c r="AK229" s="39" t="s">
        <v>1907</v>
      </c>
      <c r="AL229" s="39" t="s">
        <v>1010</v>
      </c>
      <c r="AP229" s="39">
        <f ca="1" t="shared" si="98"/>
        <v>0.9429275440428704</v>
      </c>
      <c r="AQ229" s="39">
        <f ca="1" t="shared" si="99"/>
        <v>0.7027370450300046</v>
      </c>
      <c r="AR229" s="39">
        <f ca="1" t="shared" si="100"/>
        <v>0.7918462396747739</v>
      </c>
      <c r="AS229" s="39">
        <f ca="1" t="shared" si="101"/>
        <v>0.6534702780311621</v>
      </c>
      <c r="AT229" s="39">
        <f ca="1" t="shared" si="114"/>
        <v>0.9332468459540317</v>
      </c>
      <c r="AU229" s="39">
        <f ca="1" t="shared" si="115"/>
        <v>0.6286011145456598</v>
      </c>
      <c r="AV229" s="39">
        <f ca="1">IF(AH229=0,"",RAND())</f>
        <v>0.7028729529250084</v>
      </c>
      <c r="AW229" s="39">
        <f ca="1">IF(AI229=0,"",RAND())</f>
        <v>0.12659767650748144</v>
      </c>
      <c r="AX229" s="39">
        <f ca="1">IF(AJ229=0,"",RAND())</f>
        <v>0.5271079799752034</v>
      </c>
      <c r="AY229" s="39">
        <f ca="1">IF(AK229=0,"",RAND())</f>
        <v>0.9387983364728099</v>
      </c>
      <c r="AZ229" s="39">
        <f ca="1">IF(AL229=0,"",RAND())</f>
        <v>0.14978949946561393</v>
      </c>
      <c r="BC229" s="38">
        <f ca="1" t="shared" si="118"/>
      </c>
      <c r="BD229" s="38">
        <f t="shared" si="102"/>
        <v>1</v>
      </c>
      <c r="BE229" s="38">
        <f t="shared" si="103"/>
        <v>6</v>
      </c>
      <c r="BF229" s="38">
        <f t="shared" si="104"/>
        <v>4</v>
      </c>
      <c r="BG229" s="38">
        <f t="shared" si="105"/>
        <v>7</v>
      </c>
      <c r="BH229" s="38">
        <f t="shared" si="116"/>
        <v>3</v>
      </c>
      <c r="BI229" s="38">
        <f t="shared" si="117"/>
        <v>8</v>
      </c>
      <c r="BJ229" s="38">
        <f>RANK(AV229,$AP229:$BB229)</f>
        <v>5</v>
      </c>
      <c r="BK229" s="38">
        <f>RANK(AW229,$AP229:$BB229)</f>
        <v>11</v>
      </c>
      <c r="BL229" s="38">
        <f>RANK(AX229,$AP229:$BB229)</f>
        <v>9</v>
      </c>
      <c r="BM229" s="38">
        <f>RANK(AY229,$AP229:$BB229)</f>
        <v>2</v>
      </c>
      <c r="BN229" s="38">
        <f>RANK(AZ229,$AP229:$BB229)</f>
        <v>10</v>
      </c>
      <c r="BR229" s="38">
        <v>227</v>
      </c>
      <c r="BS229" s="38" t="str">
        <f>HLOOKUP(BD229,$AB$2:$AN229,$BR229+1)</f>
        <v>his</v>
      </c>
      <c r="BT229" s="38" t="str">
        <f>HLOOKUP(BE229,$AB$2:$AN229,$BR229+1)</f>
        <v>only in</v>
      </c>
      <c r="BU229" s="38" t="str">
        <f>HLOOKUP(BF229,$AB$2:$AN229,$BR229+1)</f>
        <v>known</v>
      </c>
      <c r="BV229" s="38" t="str">
        <f>HLOOKUP(BG229,$AB$2:$AN229,$BR229+1)</f>
        <v>Japan</v>
      </c>
      <c r="BW229" s="38" t="str">
        <f>HLOOKUP(BH229,$AB$2:$AN229,$BR229+1)</f>
        <v>is</v>
      </c>
      <c r="BX229" s="38" t="str">
        <f>HLOOKUP(BI229,$AB$2:$AN229,$BR229+1)</f>
        <v>but</v>
      </c>
      <c r="BY229" s="38" t="str">
        <f>HLOOKUP(BJ229,$AB$2:$AN229,$BR229+1)</f>
        <v>not</v>
      </c>
      <c r="BZ229" s="38" t="str">
        <f>HLOOKUP(BK229,$AB$2:$AN229,$BR229+1)</f>
        <v>America</v>
      </c>
      <c r="CA229" s="38" t="str">
        <f>HLOOKUP(BL229,$AB$2:$AN229,$BR229+1)</f>
        <v>also</v>
      </c>
      <c r="CB229" s="38" t="str">
        <f>HLOOKUP(BM229,$AB$2:$AN229,$BR229+1)</f>
        <v>name</v>
      </c>
      <c r="CC229" s="38" t="str">
        <f>HLOOKUP(BN229,$AB$2:$AN229,$BR229+1)</f>
        <v>in</v>
      </c>
      <c r="CD229" s="38"/>
      <c r="CE229" s="38"/>
      <c r="CG229" s="36" t="str">
        <f t="shared" si="106"/>
        <v>接続詞</v>
      </c>
    </row>
    <row r="230" spans="18:85" ht="18.75" customHeight="1">
      <c r="R230" s="35">
        <v>1</v>
      </c>
      <c r="S230" s="2" t="s">
        <v>987</v>
      </c>
      <c r="T230" s="2"/>
      <c r="U230" s="1">
        <v>2</v>
      </c>
      <c r="V230" s="42">
        <f t="shared" si="109"/>
        <v>107</v>
      </c>
      <c r="W230" s="5" t="s">
        <v>1011</v>
      </c>
      <c r="X230" s="7" t="s">
        <v>1012</v>
      </c>
      <c r="Y230" s="42">
        <f ca="1" t="shared" si="96"/>
        <v>0.7734140704373527</v>
      </c>
      <c r="Z230" s="42">
        <f t="shared" si="97"/>
        <v>9</v>
      </c>
      <c r="AA230" s="42" t="s">
        <v>2038</v>
      </c>
      <c r="AB230" s="42" t="s">
        <v>2060</v>
      </c>
      <c r="AC230" s="39" t="s">
        <v>151</v>
      </c>
      <c r="AD230" s="39" t="s">
        <v>1014</v>
      </c>
      <c r="AE230" s="39" t="s">
        <v>2099</v>
      </c>
      <c r="AF230" s="39" t="s">
        <v>1015</v>
      </c>
      <c r="AG230" s="39" t="s">
        <v>636</v>
      </c>
      <c r="AH230" s="39" t="s">
        <v>640</v>
      </c>
      <c r="AI230" s="39" t="s">
        <v>2105</v>
      </c>
      <c r="AJ230" s="39" t="s">
        <v>1016</v>
      </c>
      <c r="AP230" s="39">
        <f ca="1" t="shared" si="98"/>
        <v>0.795080618146935</v>
      </c>
      <c r="AQ230" s="39">
        <f ca="1" t="shared" si="99"/>
        <v>0.6980778210484475</v>
      </c>
      <c r="AR230" s="39">
        <f ca="1" t="shared" si="100"/>
        <v>0.033607516803005666</v>
      </c>
      <c r="AS230" s="39">
        <f ca="1" t="shared" si="101"/>
        <v>0.6393018789958402</v>
      </c>
      <c r="AT230" s="39">
        <f ca="1" t="shared" si="114"/>
        <v>0.27074952231864485</v>
      </c>
      <c r="AU230" s="39">
        <f ca="1" t="shared" si="115"/>
        <v>0.2423856914111011</v>
      </c>
      <c r="AV230" s="39">
        <f ca="1">IF(AH230=0,"",RAND())</f>
        <v>0.6812023484240193</v>
      </c>
      <c r="AW230" s="39">
        <f ca="1">IF(AI230=0,"",RAND())</f>
        <v>0.2995908722933214</v>
      </c>
      <c r="AX230" s="39">
        <f ca="1">IF(AJ230=0,"",RAND())</f>
        <v>0.4932837927092264</v>
      </c>
      <c r="BC230" s="38">
        <f ca="1" t="shared" si="118"/>
      </c>
      <c r="BD230" s="38">
        <f t="shared" si="102"/>
        <v>1</v>
      </c>
      <c r="BE230" s="38">
        <f t="shared" si="103"/>
        <v>2</v>
      </c>
      <c r="BF230" s="38">
        <f t="shared" si="104"/>
        <v>9</v>
      </c>
      <c r="BG230" s="38">
        <f t="shared" si="105"/>
        <v>4</v>
      </c>
      <c r="BH230" s="38">
        <f t="shared" si="116"/>
        <v>7</v>
      </c>
      <c r="BI230" s="38">
        <f t="shared" si="117"/>
        <v>8</v>
      </c>
      <c r="BJ230" s="38">
        <f>RANK(AV230,$AP230:$BB230)</f>
        <v>3</v>
      </c>
      <c r="BK230" s="38">
        <f>RANK(AW230,$AP230:$BB230)</f>
        <v>6</v>
      </c>
      <c r="BL230" s="38">
        <f>RANK(AX230,$AP230:$BB230)</f>
        <v>5</v>
      </c>
      <c r="BR230" s="38">
        <v>228</v>
      </c>
      <c r="BS230" s="38" t="str">
        <f>HLOOKUP(BD230,$AB$2:$AN230,$BR230+1)</f>
        <v>you</v>
      </c>
      <c r="BT230" s="38" t="str">
        <f>HLOOKUP(BE230,$AB$2:$AN230,$BR230+1)</f>
        <v>can</v>
      </c>
      <c r="BU230" s="38" t="str">
        <f>HLOOKUP(BF230,$AB$2:$AN230,$BR230+1)</f>
        <v>dinner</v>
      </c>
      <c r="BV230" s="38" t="str">
        <f>HLOOKUP(BG230,$AB$2:$AN230,$BR230+1)</f>
        <v>either</v>
      </c>
      <c r="BW230" s="38" t="str">
        <f>HLOOKUP(BH230,$AB$2:$AN230,$BR230+1)</f>
        <v>Tom</v>
      </c>
      <c r="BX230" s="38" t="str">
        <f>HLOOKUP(BI230,$AB$2:$AN230,$BR230+1)</f>
        <v>to</v>
      </c>
      <c r="BY230" s="38" t="str">
        <f>HLOOKUP(BJ230,$AB$2:$AN230,$BR230+1)</f>
        <v>invite</v>
      </c>
      <c r="BZ230" s="38" t="str">
        <f>HLOOKUP(BK230,$AB$2:$AN230,$BR230+1)</f>
        <v>or</v>
      </c>
      <c r="CA230" s="38" t="str">
        <f>HLOOKUP(BL230,$AB$2:$AN230,$BR230+1)</f>
        <v>Ken</v>
      </c>
      <c r="CB230" s="38"/>
      <c r="CC230" s="38"/>
      <c r="CD230" s="38"/>
      <c r="CE230" s="38"/>
      <c r="CG230" s="36" t="str">
        <f t="shared" si="106"/>
        <v>接続詞</v>
      </c>
    </row>
    <row r="231" spans="18:85" ht="18.75" customHeight="1">
      <c r="R231" s="35">
        <v>1</v>
      </c>
      <c r="S231" s="2" t="s">
        <v>987</v>
      </c>
      <c r="T231" s="2"/>
      <c r="U231" s="1">
        <v>2</v>
      </c>
      <c r="V231" s="42">
        <f t="shared" si="109"/>
        <v>50</v>
      </c>
      <c r="W231" s="5" t="s">
        <v>1017</v>
      </c>
      <c r="X231" s="7" t="s">
        <v>1018</v>
      </c>
      <c r="Y231" s="42">
        <f ca="1" t="shared" si="96"/>
        <v>0.9109127652405045</v>
      </c>
      <c r="Z231" s="42">
        <f t="shared" si="97"/>
        <v>10</v>
      </c>
      <c r="AA231" s="42" t="s">
        <v>104</v>
      </c>
      <c r="AB231" s="42" t="s">
        <v>258</v>
      </c>
      <c r="AC231" s="39" t="s">
        <v>2046</v>
      </c>
      <c r="AD231" s="39" t="s">
        <v>667</v>
      </c>
      <c r="AE231" s="39" t="s">
        <v>1020</v>
      </c>
      <c r="AF231" s="39" t="s">
        <v>2032</v>
      </c>
      <c r="AG231" s="39" t="s">
        <v>138</v>
      </c>
      <c r="AH231" s="39" t="s">
        <v>16</v>
      </c>
      <c r="AI231" s="39" t="s">
        <v>2105</v>
      </c>
      <c r="AJ231" s="39" t="s">
        <v>1021</v>
      </c>
      <c r="AK231" s="39" t="s">
        <v>37</v>
      </c>
      <c r="AP231" s="39">
        <f ca="1" t="shared" si="98"/>
        <v>0.9765131348254581</v>
      </c>
      <c r="AQ231" s="39">
        <f ca="1" t="shared" si="99"/>
        <v>0.546824120823957</v>
      </c>
      <c r="AR231" s="39">
        <f ca="1" t="shared" si="100"/>
        <v>0.5710176120820734</v>
      </c>
      <c r="AS231" s="39">
        <f ca="1" t="shared" si="101"/>
        <v>0.41887436983350224</v>
      </c>
      <c r="AT231" s="39">
        <f ca="1" t="shared" si="114"/>
        <v>0.17529525804242763</v>
      </c>
      <c r="AU231" s="39">
        <f ca="1" t="shared" si="115"/>
        <v>0.7860562346817181</v>
      </c>
      <c r="AV231" s="39">
        <f ca="1">IF(AH231=0,"",RAND())</f>
        <v>0.06960780915391851</v>
      </c>
      <c r="AW231" s="39">
        <f ca="1">IF(AI231=0,"",RAND())</f>
        <v>0.8296207006336822</v>
      </c>
      <c r="AX231" s="39">
        <f ca="1">IF(AJ231=0,"",RAND())</f>
        <v>0.9162279233929498</v>
      </c>
      <c r="AY231" s="39">
        <f ca="1">IF(AK231=0,"",RAND())</f>
        <v>0.48576264215982334</v>
      </c>
      <c r="BC231" s="38">
        <f ca="1" t="shared" si="118"/>
      </c>
      <c r="BD231" s="38">
        <f t="shared" si="102"/>
        <v>1</v>
      </c>
      <c r="BE231" s="38">
        <f t="shared" si="103"/>
        <v>6</v>
      </c>
      <c r="BF231" s="38">
        <f t="shared" si="104"/>
        <v>5</v>
      </c>
      <c r="BG231" s="38">
        <f t="shared" si="105"/>
        <v>8</v>
      </c>
      <c r="BH231" s="38">
        <f t="shared" si="116"/>
        <v>9</v>
      </c>
      <c r="BI231" s="38">
        <f t="shared" si="117"/>
        <v>4</v>
      </c>
      <c r="BJ231" s="38">
        <f>RANK(AV231,$AP231:$BB231)</f>
        <v>10</v>
      </c>
      <c r="BK231" s="38">
        <f>RANK(AW231,$AP231:$BB231)</f>
        <v>3</v>
      </c>
      <c r="BL231" s="38">
        <f>RANK(AX231,$AP231:$BB231)</f>
        <v>2</v>
      </c>
      <c r="BM231" s="38">
        <f>RANK(AY231,$AP231:$BB231)</f>
        <v>7</v>
      </c>
      <c r="BR231" s="38">
        <v>229</v>
      </c>
      <c r="BS231" s="38" t="str">
        <f>HLOOKUP(BD231,$AB$2:$AN231,$BR231+1)</f>
        <v>I</v>
      </c>
      <c r="BT231" s="38" t="str">
        <f>HLOOKUP(BE231,$AB$2:$AN231,$BR231+1)</f>
        <v>I</v>
      </c>
      <c r="BU231" s="38" t="str">
        <f>HLOOKUP(BF231,$AB$2:$AN231,$BR231+1)</f>
        <v>that</v>
      </c>
      <c r="BV231" s="38" t="str">
        <f>HLOOKUP(BG231,$AB$2:$AN231,$BR231+1)</f>
        <v>to</v>
      </c>
      <c r="BW231" s="38" t="str">
        <f>HLOOKUP(BH231,$AB$2:$AN231,$BR231+1)</f>
        <v>bed</v>
      </c>
      <c r="BX231" s="38" t="str">
        <f>HLOOKUP(BI231,$AB$2:$AN231,$BR231+1)</f>
        <v>tired</v>
      </c>
      <c r="BY231" s="38" t="str">
        <f>HLOOKUP(BJ231,$AB$2:$AN231,$BR231+1)</f>
        <v>early</v>
      </c>
      <c r="BZ231" s="38" t="str">
        <f>HLOOKUP(BK231,$AB$2:$AN231,$BR231+1)</f>
        <v>so</v>
      </c>
      <c r="CA231" s="38" t="str">
        <f>HLOOKUP(BL231,$AB$2:$AN231,$BR231+1)</f>
        <v>was</v>
      </c>
      <c r="CB231" s="38" t="str">
        <f>HLOOKUP(BM231,$AB$2:$AN231,$BR231+1)</f>
        <v>went</v>
      </c>
      <c r="CC231" s="38"/>
      <c r="CD231" s="38"/>
      <c r="CE231" s="38"/>
      <c r="CG231" s="36" t="str">
        <f t="shared" si="106"/>
        <v>接続詞</v>
      </c>
    </row>
    <row r="232" spans="18:85" ht="18.75" customHeight="1">
      <c r="R232" s="35">
        <v>1</v>
      </c>
      <c r="S232" s="2" t="s">
        <v>987</v>
      </c>
      <c r="T232" s="2"/>
      <c r="U232" s="1">
        <v>3</v>
      </c>
      <c r="V232" s="42">
        <f t="shared" si="109"/>
        <v>303</v>
      </c>
      <c r="W232" s="47" t="s">
        <v>1022</v>
      </c>
      <c r="X232" s="1" t="s">
        <v>1023</v>
      </c>
      <c r="Y232" s="42">
        <f ca="1" t="shared" si="96"/>
        <v>0.28559442699432935</v>
      </c>
      <c r="Z232" s="42">
        <f t="shared" si="97"/>
        <v>6</v>
      </c>
      <c r="AA232" s="42" t="s">
        <v>2038</v>
      </c>
      <c r="AB232" s="42" t="s">
        <v>1576</v>
      </c>
      <c r="AC232" s="39" t="s">
        <v>30</v>
      </c>
      <c r="AD232" s="39" t="s">
        <v>138</v>
      </c>
      <c r="AE232" s="39" t="s">
        <v>1024</v>
      </c>
      <c r="AF232" s="39" t="s">
        <v>76</v>
      </c>
      <c r="AG232" s="39" t="s">
        <v>2062</v>
      </c>
      <c r="AP232" s="39">
        <f ca="1" t="shared" si="98"/>
        <v>0.323357511467087</v>
      </c>
      <c r="AQ232" s="39">
        <f ca="1" t="shared" si="99"/>
        <v>0.9054471182616439</v>
      </c>
      <c r="AR232" s="39">
        <f ca="1" t="shared" si="100"/>
        <v>0.6074754476049771</v>
      </c>
      <c r="AS232" s="39">
        <f ca="1" t="shared" si="101"/>
        <v>0.5001641411782372</v>
      </c>
      <c r="AT232" s="39">
        <f ca="1" t="shared" si="114"/>
        <v>0.22769792847980597</v>
      </c>
      <c r="AU232" s="39">
        <f ca="1" t="shared" si="115"/>
        <v>0.4326826001743982</v>
      </c>
      <c r="BD232" s="38">
        <f t="shared" si="102"/>
        <v>5</v>
      </c>
      <c r="BE232" s="38">
        <f t="shared" si="103"/>
        <v>1</v>
      </c>
      <c r="BF232" s="38">
        <f t="shared" si="104"/>
        <v>2</v>
      </c>
      <c r="BG232" s="38">
        <f t="shared" si="105"/>
        <v>3</v>
      </c>
      <c r="BH232" s="38">
        <f t="shared" si="116"/>
        <v>6</v>
      </c>
      <c r="BI232" s="38">
        <f t="shared" si="117"/>
        <v>4</v>
      </c>
      <c r="BR232" s="38">
        <v>230</v>
      </c>
      <c r="BS232" s="38" t="str">
        <f>HLOOKUP(BD232,$AB$2:$AN232,$BR232+1)</f>
        <v>tennis</v>
      </c>
      <c r="BT232" s="38" t="str">
        <f>HLOOKUP(BE232,$AB$2:$AN232,$BR232+1)</f>
        <v>Jane</v>
      </c>
      <c r="BU232" s="38" t="str">
        <f>HLOOKUP(BF232,$AB$2:$AN232,$BR232+1)</f>
        <v>and</v>
      </c>
      <c r="BV232" s="38" t="str">
        <f>HLOOKUP(BG232,$AB$2:$AN232,$BR232+1)</f>
        <v>I</v>
      </c>
      <c r="BW232" s="38" t="str">
        <f>HLOOKUP(BH232,$AB$2:$AN232,$BR232+1)</f>
        <v>yesterday</v>
      </c>
      <c r="BX232" s="38" t="str">
        <f>HLOOKUP(BI232,$AB$2:$AN232,$BR232+1)</f>
        <v>played</v>
      </c>
      <c r="BZ232" s="38"/>
      <c r="CA232" s="38"/>
      <c r="CB232" s="38"/>
      <c r="CC232" s="38"/>
      <c r="CD232" s="38"/>
      <c r="CE232" s="38"/>
      <c r="CG232" s="36" t="str">
        <f t="shared" si="106"/>
        <v>接続詞</v>
      </c>
    </row>
    <row r="233" spans="18:85" ht="18.75" customHeight="1">
      <c r="R233" s="35">
        <v>1</v>
      </c>
      <c r="S233" s="2" t="s">
        <v>987</v>
      </c>
      <c r="T233" s="2"/>
      <c r="U233" s="1">
        <v>3</v>
      </c>
      <c r="V233" s="42">
        <f t="shared" si="109"/>
        <v>419</v>
      </c>
      <c r="W233" s="47" t="s">
        <v>1025</v>
      </c>
      <c r="X233" s="1" t="s">
        <v>1091</v>
      </c>
      <c r="Y233" s="42">
        <f ca="1" t="shared" si="96"/>
        <v>0.03419451130857998</v>
      </c>
      <c r="Z233" s="42">
        <f t="shared" si="97"/>
        <v>6</v>
      </c>
      <c r="AA233" s="42" t="s">
        <v>2014</v>
      </c>
      <c r="AB233" s="42" t="s">
        <v>1881</v>
      </c>
      <c r="AC233" s="39" t="s">
        <v>2018</v>
      </c>
      <c r="AD233" s="39" t="s">
        <v>2033</v>
      </c>
      <c r="AE233" s="39" t="s">
        <v>56</v>
      </c>
      <c r="AF233" s="39" t="s">
        <v>636</v>
      </c>
      <c r="AG233" s="39" t="s">
        <v>1900</v>
      </c>
      <c r="AP233" s="39">
        <f ca="1" t="shared" si="98"/>
        <v>0.4671879671025563</v>
      </c>
      <c r="AQ233" s="39">
        <f ca="1" t="shared" si="99"/>
        <v>0.4643519142052117</v>
      </c>
      <c r="AR233" s="39">
        <f ca="1" t="shared" si="100"/>
        <v>0.6114764093842355</v>
      </c>
      <c r="AS233" s="39">
        <f ca="1" t="shared" si="101"/>
        <v>0.8451538398296612</v>
      </c>
      <c r="AT233" s="39">
        <f ca="1" t="shared" si="114"/>
        <v>0.5211435625771479</v>
      </c>
      <c r="AU233" s="39">
        <f ca="1" t="shared" si="115"/>
        <v>0.36225507016942426</v>
      </c>
      <c r="AV233" s="39">
        <f aca="true" ca="1" t="shared" si="119" ref="AV233:AV239">IF(AH233=0,"",RAND())</f>
      </c>
      <c r="BD233" s="38">
        <f t="shared" si="102"/>
        <v>4</v>
      </c>
      <c r="BE233" s="38">
        <f t="shared" si="103"/>
        <v>5</v>
      </c>
      <c r="BF233" s="38">
        <f t="shared" si="104"/>
        <v>2</v>
      </c>
      <c r="BG233" s="38">
        <f t="shared" si="105"/>
        <v>1</v>
      </c>
      <c r="BH233" s="38">
        <f t="shared" si="116"/>
        <v>3</v>
      </c>
      <c r="BI233" s="38">
        <f t="shared" si="117"/>
        <v>6</v>
      </c>
      <c r="BR233" s="38">
        <v>231</v>
      </c>
      <c r="BS233" s="38" t="str">
        <f>HLOOKUP(BD233,$AB$2:$AN233,$BR233+1)</f>
        <v>car</v>
      </c>
      <c r="BT233" s="38" t="str">
        <f>HLOOKUP(BE233,$AB$2:$AN233,$BR233+1)</f>
        <v>or</v>
      </c>
      <c r="BU233" s="38" t="str">
        <f>HLOOKUP(BF233,$AB$2:$AN233,$BR233+1)</f>
        <v>this</v>
      </c>
      <c r="BV233" s="38" t="str">
        <f>HLOOKUP(BG233,$AB$2:$AN233,$BR233+1)</f>
        <v>is</v>
      </c>
      <c r="BW233" s="38" t="str">
        <f>HLOOKUP(BH233,$AB$2:$AN233,$BR233+1)</f>
        <v>your</v>
      </c>
      <c r="BX233" s="38" t="str">
        <f>HLOOKUP(BI233,$AB$2:$AN233,$BR233+1)</f>
        <v>his</v>
      </c>
      <c r="BZ233" s="38"/>
      <c r="CA233" s="38"/>
      <c r="CB233" s="38"/>
      <c r="CC233" s="38"/>
      <c r="CD233" s="38"/>
      <c r="CE233" s="38"/>
      <c r="CG233" s="36" t="str">
        <f t="shared" si="106"/>
        <v>接続詞</v>
      </c>
    </row>
    <row r="234" spans="18:85" ht="18.75" customHeight="1">
      <c r="R234" s="35">
        <v>1</v>
      </c>
      <c r="S234" s="2" t="s">
        <v>987</v>
      </c>
      <c r="T234" s="2"/>
      <c r="U234" s="1">
        <v>3</v>
      </c>
      <c r="V234" s="42">
        <f t="shared" si="109"/>
        <v>418</v>
      </c>
      <c r="W234" s="47" t="s">
        <v>1026</v>
      </c>
      <c r="X234" s="1" t="s">
        <v>1027</v>
      </c>
      <c r="Y234" s="42">
        <f ca="1" t="shared" si="96"/>
        <v>0.03562256156396287</v>
      </c>
      <c r="Z234" s="42">
        <f t="shared" si="97"/>
        <v>8</v>
      </c>
      <c r="AA234" s="42" t="s">
        <v>2038</v>
      </c>
      <c r="AB234" s="42" t="s">
        <v>2073</v>
      </c>
      <c r="AC234" s="39" t="s">
        <v>2046</v>
      </c>
      <c r="AD234" s="39" t="s">
        <v>1868</v>
      </c>
      <c r="AE234" s="39" t="s">
        <v>2029</v>
      </c>
      <c r="AF234" s="39" t="s">
        <v>1008</v>
      </c>
      <c r="AG234" s="39" t="s">
        <v>2080</v>
      </c>
      <c r="AH234" s="39" t="s">
        <v>16</v>
      </c>
      <c r="AI234" s="39" t="s">
        <v>1028</v>
      </c>
      <c r="AP234" s="39">
        <f ca="1" t="shared" si="98"/>
        <v>0.5845411851050946</v>
      </c>
      <c r="AQ234" s="39">
        <f ca="1" t="shared" si="99"/>
        <v>0.9903059171337016</v>
      </c>
      <c r="AR234" s="39">
        <f ca="1" t="shared" si="100"/>
        <v>0.005739170083814749</v>
      </c>
      <c r="AS234" s="39">
        <f ca="1" t="shared" si="101"/>
        <v>0.9492285117793611</v>
      </c>
      <c r="AT234" s="39">
        <f ca="1" t="shared" si="114"/>
        <v>0.5757163931446458</v>
      </c>
      <c r="AU234" s="39">
        <f ca="1" t="shared" si="115"/>
        <v>0.3220240735668316</v>
      </c>
      <c r="AV234" s="39">
        <f ca="1" t="shared" si="119"/>
        <v>0.8097534998531775</v>
      </c>
      <c r="AW234" s="39">
        <f ca="1">IF(AI234=0,"",RAND())</f>
        <v>0.8004490580558423</v>
      </c>
      <c r="BC234" s="38">
        <f ca="1">IF(AO234=0,"",RAND())</f>
      </c>
      <c r="BD234" s="38">
        <f t="shared" si="102"/>
        <v>5</v>
      </c>
      <c r="BE234" s="38">
        <f t="shared" si="103"/>
        <v>1</v>
      </c>
      <c r="BF234" s="38">
        <f t="shared" si="104"/>
        <v>8</v>
      </c>
      <c r="BG234" s="38">
        <f t="shared" si="105"/>
        <v>2</v>
      </c>
      <c r="BH234" s="38">
        <f t="shared" si="116"/>
        <v>6</v>
      </c>
      <c r="BI234" s="38">
        <f t="shared" si="117"/>
        <v>7</v>
      </c>
      <c r="BJ234" s="38">
        <f aca="true" t="shared" si="120" ref="BJ234:BK238">RANK(AV234,$AP234:$BB234)</f>
        <v>3</v>
      </c>
      <c r="BK234" s="38">
        <f t="shared" si="120"/>
        <v>4</v>
      </c>
      <c r="BR234" s="38">
        <v>232</v>
      </c>
      <c r="BS234" s="38" t="str">
        <f>HLOOKUP(BD234,$AB$2:$AN234,$BR234+1)</f>
        <v>but</v>
      </c>
      <c r="BT234" s="38" t="str">
        <f>HLOOKUP(BE234,$AB$2:$AN234,$BR234+1)</f>
        <v>it</v>
      </c>
      <c r="BU234" s="38" t="str">
        <f>HLOOKUP(BF234,$AB$2:$AN234,$BR234+1)</f>
        <v>out</v>
      </c>
      <c r="BV234" s="38" t="str">
        <f>HLOOKUP(BG234,$AB$2:$AN234,$BR234+1)</f>
        <v>was</v>
      </c>
      <c r="BW234" s="38" t="str">
        <f>HLOOKUP(BH234,$AB$2:$AN234,$BR234+1)</f>
        <v>we</v>
      </c>
      <c r="BX234" s="38" t="str">
        <f>HLOOKUP(BI234,$AB$2:$AN234,$BR234+1)</f>
        <v>went</v>
      </c>
      <c r="BY234" s="38" t="str">
        <f>HLOOKUP(BJ234,$AB$2:$AN234,$BR234+1)</f>
        <v>rainy</v>
      </c>
      <c r="BZ234" s="38" t="str">
        <f>HLOOKUP(BK234,$AB$2:$AN234,$BR234+1)</f>
        <v>,</v>
      </c>
      <c r="CA234" s="38"/>
      <c r="CB234" s="38"/>
      <c r="CC234" s="38"/>
      <c r="CD234" s="38"/>
      <c r="CE234" s="38"/>
      <c r="CG234" s="36" t="str">
        <f t="shared" si="106"/>
        <v>接続詞</v>
      </c>
    </row>
    <row r="235" spans="18:85" ht="18.75" customHeight="1">
      <c r="R235" s="35">
        <v>1</v>
      </c>
      <c r="S235" s="2" t="s">
        <v>987</v>
      </c>
      <c r="T235" s="2"/>
      <c r="U235" s="1">
        <v>3</v>
      </c>
      <c r="V235" s="42">
        <f t="shared" si="109"/>
        <v>405</v>
      </c>
      <c r="W235" s="47" t="s">
        <v>1029</v>
      </c>
      <c r="X235" s="1" t="s">
        <v>1030</v>
      </c>
      <c r="Y235" s="42">
        <f ca="1" t="shared" si="96"/>
        <v>0.060504119679379964</v>
      </c>
      <c r="Z235" s="42">
        <f t="shared" si="97"/>
        <v>9</v>
      </c>
      <c r="AA235" s="42" t="s">
        <v>2038</v>
      </c>
      <c r="AB235" s="42" t="s">
        <v>2053</v>
      </c>
      <c r="AC235" s="39" t="s">
        <v>2046</v>
      </c>
      <c r="AD235" s="39" t="s">
        <v>1031</v>
      </c>
      <c r="AE235" s="39" t="s">
        <v>2029</v>
      </c>
      <c r="AF235" s="39" t="s">
        <v>667</v>
      </c>
      <c r="AG235" s="39" t="s">
        <v>2053</v>
      </c>
      <c r="AH235" s="39" t="s">
        <v>1032</v>
      </c>
      <c r="AI235" s="39" t="s">
        <v>2104</v>
      </c>
      <c r="AJ235" s="39" t="s">
        <v>1028</v>
      </c>
      <c r="AP235" s="39">
        <f ca="1" t="shared" si="98"/>
        <v>0.23998992844337286</v>
      </c>
      <c r="AQ235" s="39">
        <f ca="1" t="shared" si="99"/>
        <v>0.15241424236483314</v>
      </c>
      <c r="AR235" s="39">
        <f ca="1" t="shared" si="100"/>
        <v>0.07160126502628028</v>
      </c>
      <c r="AS235" s="39">
        <f ca="1" t="shared" si="101"/>
        <v>0.22778013063114178</v>
      </c>
      <c r="AT235" s="39">
        <f ca="1" t="shared" si="114"/>
        <v>0.4073508230986375</v>
      </c>
      <c r="AU235" s="39">
        <f ca="1" t="shared" si="115"/>
        <v>0.8037606517190408</v>
      </c>
      <c r="AV235" s="39">
        <f ca="1" t="shared" si="119"/>
        <v>0.9446875326993434</v>
      </c>
      <c r="AW235" s="39">
        <f ca="1">IF(AI235=0,"",RAND())</f>
        <v>0.9875856402511136</v>
      </c>
      <c r="AX235" s="39">
        <f ca="1">IF(AJ235=0,"",RAND())</f>
        <v>0.2898999061868297</v>
      </c>
      <c r="BC235" s="38">
        <f ca="1">IF(AO235=0,"",RAND())</f>
      </c>
      <c r="BD235" s="38">
        <f t="shared" si="102"/>
        <v>6</v>
      </c>
      <c r="BE235" s="38">
        <f t="shared" si="103"/>
        <v>8</v>
      </c>
      <c r="BF235" s="38">
        <f t="shared" si="104"/>
        <v>9</v>
      </c>
      <c r="BG235" s="38">
        <f t="shared" si="105"/>
        <v>7</v>
      </c>
      <c r="BH235" s="38">
        <f t="shared" si="116"/>
        <v>4</v>
      </c>
      <c r="BI235" s="38">
        <f t="shared" si="117"/>
        <v>3</v>
      </c>
      <c r="BJ235" s="38">
        <f t="shared" si="120"/>
        <v>2</v>
      </c>
      <c r="BK235" s="38">
        <f t="shared" si="120"/>
        <v>1</v>
      </c>
      <c r="BL235" s="38">
        <f>RANK(AX235,$AP235:$BB235)</f>
        <v>5</v>
      </c>
      <c r="BR235" s="38">
        <v>233</v>
      </c>
      <c r="BS235" s="38" t="str">
        <f>HLOOKUP(BD235,$AB$2:$AN235,$BR235+1)</f>
        <v>he</v>
      </c>
      <c r="BT235" s="38" t="str">
        <f>HLOOKUP(BE235,$AB$2:$AN235,$BR235+1)</f>
        <v>go</v>
      </c>
      <c r="BU235" s="38" t="str">
        <f>HLOOKUP(BF235,$AB$2:$AN235,$BR235+1)</f>
        <v>out</v>
      </c>
      <c r="BV235" s="38" t="str">
        <f>HLOOKUP(BG235,$AB$2:$AN235,$BR235+1)</f>
        <v>didn't</v>
      </c>
      <c r="BW235" s="38" t="str">
        <f>HLOOKUP(BH235,$AB$2:$AN235,$BR235+1)</f>
        <v>,</v>
      </c>
      <c r="BX235" s="38" t="str">
        <f>HLOOKUP(BI235,$AB$2:$AN235,$BR235+1)</f>
        <v>busy</v>
      </c>
      <c r="BY235" s="38" t="str">
        <f>HLOOKUP(BJ235,$AB$2:$AN235,$BR235+1)</f>
        <v>was</v>
      </c>
      <c r="BZ235" s="38" t="str">
        <f>HLOOKUP(BK235,$AB$2:$AN235,$BR235+1)</f>
        <v>he</v>
      </c>
      <c r="CA235" s="38" t="str">
        <f>HLOOKUP(BL235,$AB$2:$AN235,$BR235+1)</f>
        <v>so</v>
      </c>
      <c r="CB235" s="38"/>
      <c r="CC235" s="38"/>
      <c r="CD235" s="38"/>
      <c r="CE235" s="38"/>
      <c r="CG235" s="36" t="str">
        <f t="shared" si="106"/>
        <v>接続詞</v>
      </c>
    </row>
    <row r="236" spans="18:85" ht="18.75" customHeight="1">
      <c r="R236" s="35">
        <v>1</v>
      </c>
      <c r="S236" s="2" t="s">
        <v>987</v>
      </c>
      <c r="T236" s="2"/>
      <c r="U236" s="1">
        <v>3</v>
      </c>
      <c r="V236" s="42">
        <f t="shared" si="109"/>
        <v>244</v>
      </c>
      <c r="W236" s="47" t="s">
        <v>1033</v>
      </c>
      <c r="X236" s="1" t="s">
        <v>1034</v>
      </c>
      <c r="Y236" s="42">
        <f ca="1" t="shared" si="96"/>
        <v>0.4222863711906269</v>
      </c>
      <c r="Z236" s="42">
        <f t="shared" si="97"/>
        <v>8</v>
      </c>
      <c r="AA236" s="42" t="s">
        <v>2038</v>
      </c>
      <c r="AB236" s="42" t="s">
        <v>2039</v>
      </c>
      <c r="AC236" s="39" t="s">
        <v>220</v>
      </c>
      <c r="AD236" s="39" t="s">
        <v>2075</v>
      </c>
      <c r="AE236" s="39" t="s">
        <v>1035</v>
      </c>
      <c r="AF236" s="39" t="s">
        <v>2029</v>
      </c>
      <c r="AG236" s="39" t="s">
        <v>1503</v>
      </c>
      <c r="AH236" s="39" t="s">
        <v>1782</v>
      </c>
      <c r="AI236" s="39" t="s">
        <v>1504</v>
      </c>
      <c r="AP236" s="39">
        <f ca="1" t="shared" si="98"/>
        <v>0.6054077366175179</v>
      </c>
      <c r="AQ236" s="39">
        <f ca="1" t="shared" si="99"/>
        <v>0.9207083206432936</v>
      </c>
      <c r="AR236" s="39">
        <f ca="1" t="shared" si="100"/>
        <v>0.48774403778599407</v>
      </c>
      <c r="AS236" s="39">
        <f ca="1" t="shared" si="101"/>
        <v>0.11275777219596961</v>
      </c>
      <c r="AT236" s="39">
        <f ca="1" t="shared" si="114"/>
        <v>0.34552209624772967</v>
      </c>
      <c r="AU236" s="39">
        <f ca="1" t="shared" si="115"/>
        <v>0.5838342489530979</v>
      </c>
      <c r="AV236" s="39">
        <f ca="1" t="shared" si="119"/>
        <v>0.04748596837426433</v>
      </c>
      <c r="AW236" s="39">
        <f ca="1">IF(AI236=0,"",RAND())</f>
        <v>0.5710224036499973</v>
      </c>
      <c r="BC236" s="38">
        <f ca="1">IF(AO236=0,"",RAND())</f>
      </c>
      <c r="BD236" s="38">
        <f t="shared" si="102"/>
        <v>2</v>
      </c>
      <c r="BE236" s="38">
        <f t="shared" si="103"/>
        <v>1</v>
      </c>
      <c r="BF236" s="38">
        <f t="shared" si="104"/>
        <v>5</v>
      </c>
      <c r="BG236" s="38">
        <f t="shared" si="105"/>
        <v>7</v>
      </c>
      <c r="BH236" s="38">
        <f t="shared" si="116"/>
        <v>6</v>
      </c>
      <c r="BI236" s="38">
        <f t="shared" si="117"/>
        <v>3</v>
      </c>
      <c r="BJ236" s="38">
        <f t="shared" si="120"/>
        <v>8</v>
      </c>
      <c r="BK236" s="38">
        <f t="shared" si="120"/>
        <v>4</v>
      </c>
      <c r="BR236" s="38">
        <v>234</v>
      </c>
      <c r="BS236" s="38" t="str">
        <f>HLOOKUP(BD236,$AB$2:$AN236,$BR236+1)</f>
        <v>may</v>
      </c>
      <c r="BT236" s="38" t="str">
        <f>HLOOKUP(BE236,$AB$2:$AN236,$BR236+1)</f>
        <v>she</v>
      </c>
      <c r="BU236" s="38" t="str">
        <f>HLOOKUP(BF236,$AB$2:$AN236,$BR236+1)</f>
        <v>,</v>
      </c>
      <c r="BV236" s="38" t="str">
        <f>HLOOKUP(BG236,$AB$2:$AN236,$BR236+1)</f>
        <v>looks</v>
      </c>
      <c r="BW236" s="38" t="str">
        <f>HLOOKUP(BH236,$AB$2:$AN236,$BR236+1)</f>
        <v>for she</v>
      </c>
      <c r="BX236" s="38" t="str">
        <f>HLOOKUP(BI236,$AB$2:$AN236,$BR236+1)</f>
        <v>be</v>
      </c>
      <c r="BY236" s="38" t="str">
        <f>HLOOKUP(BJ236,$AB$2:$AN236,$BR236+1)</f>
        <v>pale</v>
      </c>
      <c r="BZ236" s="38" t="str">
        <f>HLOOKUP(BK236,$AB$2:$AN236,$BR236+1)</f>
        <v>sick</v>
      </c>
      <c r="CA236" s="38"/>
      <c r="CB236" s="38"/>
      <c r="CC236" s="38"/>
      <c r="CD236" s="38"/>
      <c r="CE236" s="38"/>
      <c r="CG236" s="36" t="str">
        <f t="shared" si="106"/>
        <v>接続詞</v>
      </c>
    </row>
    <row r="237" spans="18:85" ht="18.75" customHeight="1">
      <c r="R237" s="35">
        <v>1</v>
      </c>
      <c r="S237" s="2" t="s">
        <v>987</v>
      </c>
      <c r="T237" s="2"/>
      <c r="U237" s="1">
        <v>3</v>
      </c>
      <c r="V237" s="42">
        <f t="shared" si="109"/>
        <v>222</v>
      </c>
      <c r="W237" s="47" t="s">
        <v>1036</v>
      </c>
      <c r="X237" s="1" t="s">
        <v>1037</v>
      </c>
      <c r="Y237" s="42">
        <f ca="1" t="shared" si="96"/>
        <v>0.4857784631467541</v>
      </c>
      <c r="Z237" s="42">
        <f t="shared" si="97"/>
        <v>9</v>
      </c>
      <c r="AA237" s="42" t="s">
        <v>2038</v>
      </c>
      <c r="AB237" s="42" t="s">
        <v>1038</v>
      </c>
      <c r="AC237" s="39" t="s">
        <v>1039</v>
      </c>
      <c r="AD237" s="39" t="s">
        <v>2029</v>
      </c>
      <c r="AE237" s="39" t="s">
        <v>30</v>
      </c>
      <c r="AF237" s="39" t="s">
        <v>2060</v>
      </c>
      <c r="AG237" s="39" t="s">
        <v>2074</v>
      </c>
      <c r="AH237" s="39" t="s">
        <v>2075</v>
      </c>
      <c r="AI237" s="39" t="s">
        <v>1907</v>
      </c>
      <c r="AJ237" s="39" t="s">
        <v>950</v>
      </c>
      <c r="AP237" s="39">
        <f ca="1" t="shared" si="98"/>
        <v>0.5625937175194688</v>
      </c>
      <c r="AQ237" s="39">
        <f ca="1" t="shared" si="99"/>
        <v>0.44422675870357553</v>
      </c>
      <c r="AR237" s="39">
        <f ca="1" t="shared" si="100"/>
        <v>0.962324227815285</v>
      </c>
      <c r="AS237" s="39">
        <f ca="1" t="shared" si="101"/>
        <v>0.40488252384864265</v>
      </c>
      <c r="AT237" s="39">
        <f ca="1" t="shared" si="114"/>
        <v>0.19756837391436033</v>
      </c>
      <c r="AU237" s="39">
        <f ca="1" t="shared" si="115"/>
        <v>0.5303272129327914</v>
      </c>
      <c r="AV237" s="39">
        <f ca="1" t="shared" si="119"/>
        <v>0.5548852129442601</v>
      </c>
      <c r="AW237" s="39">
        <f ca="1">IF(AI237=0,"",RAND())</f>
        <v>0.739003325578202</v>
      </c>
      <c r="AX237" s="39">
        <f ca="1">IF(AJ237=0,"",RAND())</f>
        <v>0.9629875035221414</v>
      </c>
      <c r="BC237" s="38">
        <f ca="1">IF(AO237=0,"",RAND())</f>
      </c>
      <c r="BD237" s="38">
        <f t="shared" si="102"/>
        <v>4</v>
      </c>
      <c r="BE237" s="38">
        <f t="shared" si="103"/>
        <v>7</v>
      </c>
      <c r="BF237" s="38">
        <f t="shared" si="104"/>
        <v>2</v>
      </c>
      <c r="BG237" s="38">
        <f t="shared" si="105"/>
        <v>8</v>
      </c>
      <c r="BH237" s="38">
        <f t="shared" si="116"/>
        <v>9</v>
      </c>
      <c r="BI237" s="38">
        <f t="shared" si="117"/>
        <v>6</v>
      </c>
      <c r="BJ237" s="38">
        <f t="shared" si="120"/>
        <v>5</v>
      </c>
      <c r="BK237" s="38">
        <f t="shared" si="120"/>
        <v>3</v>
      </c>
      <c r="BL237" s="38">
        <f>RANK(AX237,$AP237:$BB237)</f>
        <v>1</v>
      </c>
      <c r="BR237" s="38">
        <v>235</v>
      </c>
      <c r="BS237" s="38" t="str">
        <f>HLOOKUP(BD237,$AB$2:$AN237,$BR237+1)</f>
        <v>and</v>
      </c>
      <c r="BT237" s="38" t="str">
        <f>HLOOKUP(BE237,$AB$2:$AN237,$BR237+1)</f>
        <v>be</v>
      </c>
      <c r="BU237" s="38" t="str">
        <f>HLOOKUP(BF237,$AB$2:$AN237,$BR237+1)</f>
        <v>up</v>
      </c>
      <c r="BV237" s="38" t="str">
        <f>HLOOKUP(BG237,$AB$2:$AN237,$BR237+1)</f>
        <v>in</v>
      </c>
      <c r="BW237" s="38" t="str">
        <f>HLOOKUP(BH237,$AB$2:$AN237,$BR237+1)</f>
        <v>time</v>
      </c>
      <c r="BX237" s="38" t="str">
        <f>HLOOKUP(BI237,$AB$2:$AN237,$BR237+1)</f>
        <v>will</v>
      </c>
      <c r="BY237" s="38" t="str">
        <f>HLOOKUP(BJ237,$AB$2:$AN237,$BR237+1)</f>
        <v>you</v>
      </c>
      <c r="BZ237" s="38" t="str">
        <f>HLOOKUP(BK237,$AB$2:$AN237,$BR237+1)</f>
        <v>,</v>
      </c>
      <c r="CA237" s="38" t="str">
        <f>HLOOKUP(BL237,$AB$2:$AN237,$BR237+1)</f>
        <v>hurry</v>
      </c>
      <c r="CB237" s="38"/>
      <c r="CC237" s="38"/>
      <c r="CD237" s="38"/>
      <c r="CE237" s="38"/>
      <c r="CG237" s="36" t="str">
        <f t="shared" si="106"/>
        <v>接続詞</v>
      </c>
    </row>
    <row r="238" spans="18:85" ht="18.75" customHeight="1">
      <c r="R238" s="35">
        <v>1</v>
      </c>
      <c r="S238" s="2" t="s">
        <v>987</v>
      </c>
      <c r="T238" s="2"/>
      <c r="U238" s="1">
        <v>3</v>
      </c>
      <c r="V238" s="42">
        <f t="shared" si="109"/>
        <v>415</v>
      </c>
      <c r="W238" s="6" t="s">
        <v>1040</v>
      </c>
      <c r="X238" s="7" t="s">
        <v>1041</v>
      </c>
      <c r="Y238" s="42">
        <f ca="1" t="shared" si="96"/>
        <v>0.04161356427204099</v>
      </c>
      <c r="Z238" s="42">
        <f t="shared" si="97"/>
        <v>8</v>
      </c>
      <c r="AA238" s="42" t="s">
        <v>2038</v>
      </c>
      <c r="AB238" s="42" t="s">
        <v>1038</v>
      </c>
      <c r="AC238" s="39" t="s">
        <v>1039</v>
      </c>
      <c r="AD238" s="39" t="s">
        <v>2029</v>
      </c>
      <c r="AE238" s="39" t="s">
        <v>636</v>
      </c>
      <c r="AF238" s="39" t="s">
        <v>2060</v>
      </c>
      <c r="AG238" s="39" t="s">
        <v>2074</v>
      </c>
      <c r="AH238" s="39" t="s">
        <v>2075</v>
      </c>
      <c r="AI238" s="39" t="s">
        <v>388</v>
      </c>
      <c r="AP238" s="39">
        <f ca="1" t="shared" si="98"/>
        <v>0.33785621543049205</v>
      </c>
      <c r="AQ238" s="39">
        <f ca="1" t="shared" si="99"/>
        <v>0.2972187428623856</v>
      </c>
      <c r="AR238" s="39">
        <f ca="1" t="shared" si="100"/>
        <v>0.19660065148885586</v>
      </c>
      <c r="AS238" s="39">
        <f ca="1" t="shared" si="101"/>
        <v>0.4943617278500591</v>
      </c>
      <c r="AT238" s="39">
        <f ca="1" t="shared" si="114"/>
        <v>0.026325272053399518</v>
      </c>
      <c r="AU238" s="39">
        <f ca="1" t="shared" si="115"/>
        <v>0.7518238364366634</v>
      </c>
      <c r="AV238" s="39">
        <f ca="1" t="shared" si="119"/>
        <v>0.8732246444712044</v>
      </c>
      <c r="AW238" s="39">
        <f ca="1">IF(AI238=0,"",RAND())</f>
        <v>0.1505603516984424</v>
      </c>
      <c r="BC238" s="38">
        <f ca="1">IF(AO238=0,"",RAND())</f>
      </c>
      <c r="BD238" s="38">
        <f t="shared" si="102"/>
        <v>4</v>
      </c>
      <c r="BE238" s="38">
        <f t="shared" si="103"/>
        <v>5</v>
      </c>
      <c r="BF238" s="38">
        <f t="shared" si="104"/>
        <v>6</v>
      </c>
      <c r="BG238" s="38">
        <f t="shared" si="105"/>
        <v>3</v>
      </c>
      <c r="BH238" s="38">
        <f t="shared" si="116"/>
        <v>8</v>
      </c>
      <c r="BI238" s="38">
        <f t="shared" si="117"/>
        <v>2</v>
      </c>
      <c r="BJ238" s="38">
        <f t="shared" si="120"/>
        <v>1</v>
      </c>
      <c r="BK238" s="38">
        <f t="shared" si="120"/>
        <v>7</v>
      </c>
      <c r="BR238" s="38">
        <v>236</v>
      </c>
      <c r="BS238" s="38" t="str">
        <f>HLOOKUP(BD238,$AB$2:$AN238,$BR238+1)</f>
        <v>or</v>
      </c>
      <c r="BT238" s="38" t="str">
        <f>HLOOKUP(BE238,$AB$2:$AN238,$BR238+1)</f>
        <v>you</v>
      </c>
      <c r="BU238" s="38" t="str">
        <f>HLOOKUP(BF238,$AB$2:$AN238,$BR238+1)</f>
        <v>will</v>
      </c>
      <c r="BV238" s="38" t="str">
        <f>HLOOKUP(BG238,$AB$2:$AN238,$BR238+1)</f>
        <v>,</v>
      </c>
      <c r="BW238" s="38" t="str">
        <f>HLOOKUP(BH238,$AB$2:$AN238,$BR238+1)</f>
        <v>late</v>
      </c>
      <c r="BX238" s="38" t="str">
        <f>HLOOKUP(BI238,$AB$2:$AN238,$BR238+1)</f>
        <v>up</v>
      </c>
      <c r="BY238" s="38" t="str">
        <f>HLOOKUP(BJ238,$AB$2:$AN238,$BR238+1)</f>
        <v>hurry</v>
      </c>
      <c r="BZ238" s="38" t="str">
        <f>HLOOKUP(BK238,$AB$2:$AN238,$BR238+1)</f>
        <v>be</v>
      </c>
      <c r="CA238" s="38"/>
      <c r="CB238" s="38"/>
      <c r="CC238" s="38"/>
      <c r="CD238" s="38"/>
      <c r="CE238" s="38"/>
      <c r="CG238" s="36" t="str">
        <f t="shared" si="106"/>
        <v>接続詞</v>
      </c>
    </row>
    <row r="239" spans="18:85" ht="18.75" customHeight="1">
      <c r="R239" s="35">
        <v>1</v>
      </c>
      <c r="S239" s="2" t="s">
        <v>987</v>
      </c>
      <c r="T239" s="2"/>
      <c r="U239" s="1">
        <v>3</v>
      </c>
      <c r="V239" s="42">
        <f aca="true" t="shared" si="121" ref="V239:V270">IF(R239=1,RANK(Y239,Y$3:Y$998),"")</f>
        <v>54</v>
      </c>
      <c r="W239" s="47" t="s">
        <v>1042</v>
      </c>
      <c r="X239" s="1" t="s">
        <v>1043</v>
      </c>
      <c r="Y239" s="42">
        <f ca="1" t="shared" si="96"/>
        <v>0.8981417157145886</v>
      </c>
      <c r="Z239" s="42">
        <f t="shared" si="97"/>
        <v>7</v>
      </c>
      <c r="AA239" s="42" t="s">
        <v>2038</v>
      </c>
      <c r="AB239" s="42" t="s">
        <v>1044</v>
      </c>
      <c r="AC239" s="39" t="s">
        <v>31</v>
      </c>
      <c r="AD239" s="39" t="s">
        <v>30</v>
      </c>
      <c r="AE239" s="39" t="s">
        <v>1045</v>
      </c>
      <c r="AF239" s="39" t="s">
        <v>151</v>
      </c>
      <c r="AG239" s="39" t="s">
        <v>157</v>
      </c>
      <c r="AH239" s="39" t="s">
        <v>158</v>
      </c>
      <c r="AP239" s="39">
        <f ca="1" t="shared" si="98"/>
        <v>0.6352610502658322</v>
      </c>
      <c r="AQ239" s="39">
        <f ca="1" t="shared" si="99"/>
        <v>0.11010166073841798</v>
      </c>
      <c r="AR239" s="39">
        <f ca="1" t="shared" si="100"/>
        <v>0.5197371120030161</v>
      </c>
      <c r="AS239" s="39">
        <f ca="1" t="shared" si="101"/>
        <v>0.6024258155025217</v>
      </c>
      <c r="AT239" s="39">
        <f ca="1" t="shared" si="114"/>
        <v>0.5495039816210046</v>
      </c>
      <c r="AU239" s="39">
        <f ca="1" t="shared" si="115"/>
        <v>0.8899304998857422</v>
      </c>
      <c r="AV239" s="39">
        <f ca="1" t="shared" si="119"/>
        <v>0.2187663778745712</v>
      </c>
      <c r="BD239" s="38">
        <f t="shared" si="102"/>
        <v>2</v>
      </c>
      <c r="BE239" s="38">
        <f t="shared" si="103"/>
        <v>7</v>
      </c>
      <c r="BF239" s="38">
        <f t="shared" si="104"/>
        <v>5</v>
      </c>
      <c r="BG239" s="38">
        <f t="shared" si="105"/>
        <v>3</v>
      </c>
      <c r="BH239" s="38">
        <f t="shared" si="116"/>
        <v>4</v>
      </c>
      <c r="BI239" s="38">
        <f t="shared" si="117"/>
        <v>1</v>
      </c>
      <c r="BJ239" s="38">
        <f>RANK(AV239,$AP239:$BB239)</f>
        <v>6</v>
      </c>
      <c r="BR239" s="38">
        <v>237</v>
      </c>
      <c r="BS239" s="38" t="str">
        <f>HLOOKUP(BD239,$AB$2:$AN239,$BR239+1)</f>
        <v>Bob</v>
      </c>
      <c r="BT239" s="38" t="str">
        <f>HLOOKUP(BE239,$AB$2:$AN239,$BR239+1)</f>
        <v>Japanese</v>
      </c>
      <c r="BU239" s="38" t="str">
        <f>HLOOKUP(BF239,$AB$2:$AN239,$BR239+1)</f>
        <v>can</v>
      </c>
      <c r="BV239" s="38" t="str">
        <f>HLOOKUP(BG239,$AB$2:$AN239,$BR239+1)</f>
        <v>and</v>
      </c>
      <c r="BW239" s="38" t="str">
        <f>HLOOKUP(BH239,$AB$2:$AN239,$BR239+1)</f>
        <v>Jane</v>
      </c>
      <c r="BX239" s="38" t="str">
        <f>HLOOKUP(BI239,$AB$2:$AN239,$BR239+1)</f>
        <v>both</v>
      </c>
      <c r="BY239" s="38" t="str">
        <f>HLOOKUP(BJ239,$AB$2:$AN239,$BR239+1)</f>
        <v>speak</v>
      </c>
      <c r="BZ239" s="38"/>
      <c r="CA239" s="38"/>
      <c r="CB239" s="38"/>
      <c r="CC239" s="38"/>
      <c r="CD239" s="38"/>
      <c r="CE239" s="38"/>
      <c r="CG239" s="36" t="str">
        <f t="shared" si="106"/>
        <v>接続詞</v>
      </c>
    </row>
    <row r="240" spans="18:85" ht="18.75" customHeight="1">
      <c r="R240" s="35">
        <v>1</v>
      </c>
      <c r="S240" s="2" t="s">
        <v>987</v>
      </c>
      <c r="T240" s="2"/>
      <c r="U240" s="1">
        <v>3</v>
      </c>
      <c r="V240" s="42">
        <f t="shared" si="121"/>
        <v>71</v>
      </c>
      <c r="W240" s="47" t="s">
        <v>1046</v>
      </c>
      <c r="X240" s="1" t="s">
        <v>1047</v>
      </c>
      <c r="Y240" s="42">
        <f ca="1" t="shared" si="96"/>
        <v>0.8611170329742688</v>
      </c>
      <c r="Z240" s="42">
        <f t="shared" si="97"/>
        <v>6</v>
      </c>
      <c r="AA240" s="42" t="s">
        <v>2038</v>
      </c>
      <c r="AB240" s="42" t="s">
        <v>2099</v>
      </c>
      <c r="AC240" s="39" t="s">
        <v>2060</v>
      </c>
      <c r="AD240" s="39" t="s">
        <v>636</v>
      </c>
      <c r="AE240" s="39" t="s">
        <v>2053</v>
      </c>
      <c r="AF240" s="39" t="s">
        <v>1881</v>
      </c>
      <c r="AG240" s="39" t="s">
        <v>1048</v>
      </c>
      <c r="AP240" s="39">
        <f ca="1" t="shared" si="98"/>
        <v>0.5173170759584753</v>
      </c>
      <c r="AQ240" s="39">
        <f ca="1" t="shared" si="99"/>
        <v>0.7823299881860608</v>
      </c>
      <c r="AR240" s="39">
        <f ca="1" t="shared" si="100"/>
        <v>0.47414097530321087</v>
      </c>
      <c r="AS240" s="39">
        <f ca="1" t="shared" si="101"/>
        <v>0.7417071571200446</v>
      </c>
      <c r="AT240" s="39">
        <f ca="1" t="shared" si="114"/>
        <v>0.7498454528339087</v>
      </c>
      <c r="AU240" s="39">
        <f ca="1" t="shared" si="115"/>
        <v>0.4435192818172222</v>
      </c>
      <c r="BD240" s="38">
        <f t="shared" si="102"/>
        <v>4</v>
      </c>
      <c r="BE240" s="38">
        <f t="shared" si="103"/>
        <v>1</v>
      </c>
      <c r="BF240" s="38">
        <f t="shared" si="104"/>
        <v>5</v>
      </c>
      <c r="BG240" s="38">
        <f t="shared" si="105"/>
        <v>3</v>
      </c>
      <c r="BH240" s="38">
        <f t="shared" si="116"/>
        <v>2</v>
      </c>
      <c r="BI240" s="38">
        <f t="shared" si="117"/>
        <v>6</v>
      </c>
      <c r="BR240" s="38">
        <v>238</v>
      </c>
      <c r="BS240" s="38" t="str">
        <f>HLOOKUP(BD240,$AB$2:$AN240,$BR240+1)</f>
        <v>he</v>
      </c>
      <c r="BT240" s="38" t="str">
        <f>HLOOKUP(BE240,$AB$2:$AN240,$BR240+1)</f>
        <v>either</v>
      </c>
      <c r="BU240" s="38" t="str">
        <f>HLOOKUP(BF240,$AB$2:$AN240,$BR240+1)</f>
        <v>is</v>
      </c>
      <c r="BV240" s="38" t="str">
        <f>HLOOKUP(BG240,$AB$2:$AN240,$BR240+1)</f>
        <v>or</v>
      </c>
      <c r="BW240" s="38" t="str">
        <f>HLOOKUP(BH240,$AB$2:$AN240,$BR240+1)</f>
        <v>you</v>
      </c>
      <c r="BX240" s="38" t="str">
        <f>HLOOKUP(BI240,$AB$2:$AN240,$BR240+1)</f>
        <v>right</v>
      </c>
      <c r="BZ240" s="38"/>
      <c r="CA240" s="38"/>
      <c r="CB240" s="38"/>
      <c r="CC240" s="38"/>
      <c r="CD240" s="38"/>
      <c r="CE240" s="38"/>
      <c r="CG240" s="36" t="str">
        <f t="shared" si="106"/>
        <v>接続詞</v>
      </c>
    </row>
    <row r="241" spans="18:85" ht="18.75" customHeight="1">
      <c r="R241" s="35">
        <v>1</v>
      </c>
      <c r="S241" s="2" t="s">
        <v>987</v>
      </c>
      <c r="T241" s="2"/>
      <c r="U241" s="1">
        <v>3</v>
      </c>
      <c r="V241" s="42">
        <f t="shared" si="121"/>
        <v>329</v>
      </c>
      <c r="W241" s="47" t="s">
        <v>1049</v>
      </c>
      <c r="X241" s="1" t="s">
        <v>1050</v>
      </c>
      <c r="Y241" s="42">
        <f ca="1" t="shared" si="96"/>
        <v>0.2417078402937003</v>
      </c>
      <c r="Z241" s="42">
        <f t="shared" si="97"/>
        <v>6</v>
      </c>
      <c r="AA241" s="42" t="s">
        <v>2038</v>
      </c>
      <c r="AB241" s="42" t="s">
        <v>1051</v>
      </c>
      <c r="AC241" s="39" t="s">
        <v>640</v>
      </c>
      <c r="AD241" s="39" t="s">
        <v>1052</v>
      </c>
      <c r="AE241" s="39" t="s">
        <v>611</v>
      </c>
      <c r="AF241" s="39" t="s">
        <v>2046</v>
      </c>
      <c r="AG241" s="39" t="s">
        <v>1880</v>
      </c>
      <c r="AP241" s="39">
        <f ca="1" t="shared" si="98"/>
        <v>0.18108340491056474</v>
      </c>
      <c r="AQ241" s="39">
        <f ca="1" t="shared" si="99"/>
        <v>0.6314466266562928</v>
      </c>
      <c r="AR241" s="39">
        <f ca="1" t="shared" si="100"/>
        <v>0.6486473914516742</v>
      </c>
      <c r="AS241" s="39">
        <f ca="1" t="shared" si="101"/>
        <v>0.8045993031671836</v>
      </c>
      <c r="AT241" s="39">
        <f ca="1" t="shared" si="114"/>
        <v>0.5773584468919264</v>
      </c>
      <c r="AU241" s="39">
        <f ca="1" t="shared" si="115"/>
        <v>0.4486339256090881</v>
      </c>
      <c r="BD241" s="38">
        <f t="shared" si="102"/>
        <v>6</v>
      </c>
      <c r="BE241" s="38">
        <f t="shared" si="103"/>
        <v>3</v>
      </c>
      <c r="BF241" s="38">
        <f t="shared" si="104"/>
        <v>2</v>
      </c>
      <c r="BG241" s="38">
        <f t="shared" si="105"/>
        <v>1</v>
      </c>
      <c r="BH241" s="38">
        <f t="shared" si="116"/>
        <v>4</v>
      </c>
      <c r="BI241" s="38">
        <f t="shared" si="117"/>
        <v>5</v>
      </c>
      <c r="BR241" s="38">
        <v>239</v>
      </c>
      <c r="BS241" s="38" t="str">
        <f>HLOOKUP(BD241,$AB$2:$AN241,$BR241+1)</f>
        <v>there</v>
      </c>
      <c r="BT241" s="38" t="str">
        <f>HLOOKUP(BE241,$AB$2:$AN241,$BR241+1)</f>
        <v>nor</v>
      </c>
      <c r="BU241" s="38" t="str">
        <f>HLOOKUP(BF241,$AB$2:$AN241,$BR241+1)</f>
        <v>Tom</v>
      </c>
      <c r="BV241" s="38" t="str">
        <f>HLOOKUP(BG241,$AB$2:$AN241,$BR241+1)</f>
        <v>neither</v>
      </c>
      <c r="BW241" s="38" t="str">
        <f>HLOOKUP(BH241,$AB$2:$AN241,$BR241+1)</f>
        <v>Jim</v>
      </c>
      <c r="BX241" s="38" t="str">
        <f>HLOOKUP(BI241,$AB$2:$AN241,$BR241+1)</f>
        <v>was</v>
      </c>
      <c r="BZ241" s="38"/>
      <c r="CA241" s="38"/>
      <c r="CB241" s="38"/>
      <c r="CC241" s="38"/>
      <c r="CD241" s="38"/>
      <c r="CE241" s="38"/>
      <c r="CG241" s="36" t="str">
        <f t="shared" si="106"/>
        <v>接続詞</v>
      </c>
    </row>
    <row r="242" spans="18:85" ht="18.75" customHeight="1">
      <c r="R242" s="35">
        <v>1</v>
      </c>
      <c r="S242" s="2" t="s">
        <v>987</v>
      </c>
      <c r="T242" s="2"/>
      <c r="U242" s="1">
        <v>3</v>
      </c>
      <c r="V242" s="42">
        <f t="shared" si="121"/>
        <v>423</v>
      </c>
      <c r="W242" s="47" t="s">
        <v>1053</v>
      </c>
      <c r="X242" s="1" t="s">
        <v>1054</v>
      </c>
      <c r="Y242" s="42">
        <f ca="1" t="shared" si="96"/>
        <v>0.024026524430581953</v>
      </c>
      <c r="Z242" s="42">
        <f t="shared" si="97"/>
        <v>6</v>
      </c>
      <c r="AA242" s="42" t="s">
        <v>2038</v>
      </c>
      <c r="AB242" s="42" t="s">
        <v>2032</v>
      </c>
      <c r="AC242" s="39" t="s">
        <v>1881</v>
      </c>
      <c r="AD242" s="39" t="s">
        <v>1904</v>
      </c>
      <c r="AE242" s="39" t="s">
        <v>600</v>
      </c>
      <c r="AF242" s="39" t="s">
        <v>1008</v>
      </c>
      <c r="AG242" s="39" t="s">
        <v>289</v>
      </c>
      <c r="AP242" s="39">
        <f ca="1" t="shared" si="98"/>
        <v>0.15797843298700726</v>
      </c>
      <c r="AQ242" s="39">
        <f ca="1" t="shared" si="99"/>
        <v>0.7175173653982581</v>
      </c>
      <c r="AR242" s="39">
        <f ca="1" t="shared" si="100"/>
        <v>0.9493725762923653</v>
      </c>
      <c r="AS242" s="39">
        <f ca="1" t="shared" si="101"/>
        <v>0.0487676052777708</v>
      </c>
      <c r="AT242" s="39">
        <f ca="1" t="shared" si="114"/>
        <v>0.9993987673192839</v>
      </c>
      <c r="AU242" s="39">
        <f ca="1" t="shared" si="115"/>
        <v>0.30662084268716505</v>
      </c>
      <c r="BD242" s="38">
        <f t="shared" si="102"/>
        <v>5</v>
      </c>
      <c r="BE242" s="38">
        <f t="shared" si="103"/>
        <v>3</v>
      </c>
      <c r="BF242" s="38">
        <f t="shared" si="104"/>
        <v>2</v>
      </c>
      <c r="BG242" s="38">
        <f t="shared" si="105"/>
        <v>6</v>
      </c>
      <c r="BH242" s="38">
        <f t="shared" si="116"/>
        <v>1</v>
      </c>
      <c r="BI242" s="38">
        <f t="shared" si="117"/>
        <v>4</v>
      </c>
      <c r="BR242" s="38">
        <v>240</v>
      </c>
      <c r="BS242" s="38" t="str">
        <f>HLOOKUP(BD242,$AB$2:$AN242,$BR242+1)</f>
        <v>but</v>
      </c>
      <c r="BT242" s="38" t="str">
        <f>HLOOKUP(BE242,$AB$2:$AN242,$BR242+1)</f>
        <v>not</v>
      </c>
      <c r="BU242" s="38" t="str">
        <f>HLOOKUP(BF242,$AB$2:$AN242,$BR242+1)</f>
        <v>is</v>
      </c>
      <c r="BV242" s="38" t="str">
        <f>HLOOKUP(BG242,$AB$2:$AN242,$BR242+1)</f>
        <v>mine</v>
      </c>
      <c r="BW242" s="38" t="str">
        <f>HLOOKUP(BH242,$AB$2:$AN242,$BR242+1)</f>
        <v>that</v>
      </c>
      <c r="BX242" s="38" t="str">
        <f>HLOOKUP(BI242,$AB$2:$AN242,$BR242+1)</f>
        <v>yours</v>
      </c>
      <c r="BZ242" s="38"/>
      <c r="CA242" s="38"/>
      <c r="CB242" s="38"/>
      <c r="CC242" s="38"/>
      <c r="CD242" s="38"/>
      <c r="CE242" s="38"/>
      <c r="CG242" s="36" t="str">
        <f t="shared" si="106"/>
        <v>接続詞</v>
      </c>
    </row>
    <row r="243" spans="18:85" ht="18.75" customHeight="1">
      <c r="R243" s="35">
        <v>1</v>
      </c>
      <c r="S243" s="2" t="s">
        <v>987</v>
      </c>
      <c r="T243" s="2"/>
      <c r="U243" s="1">
        <v>3</v>
      </c>
      <c r="V243" s="42">
        <f t="shared" si="121"/>
        <v>357</v>
      </c>
      <c r="W243" s="47" t="s">
        <v>1055</v>
      </c>
      <c r="X243" s="1" t="s">
        <v>1056</v>
      </c>
      <c r="Y243" s="42">
        <f ca="1" t="shared" si="96"/>
        <v>0.17582343274535578</v>
      </c>
      <c r="Z243" s="42">
        <f t="shared" si="97"/>
        <v>8</v>
      </c>
      <c r="AA243" s="42" t="s">
        <v>2038</v>
      </c>
      <c r="AB243" s="42" t="s">
        <v>2053</v>
      </c>
      <c r="AC243" s="39" t="s">
        <v>1881</v>
      </c>
      <c r="AD243" s="39" t="s">
        <v>1904</v>
      </c>
      <c r="AE243" s="39" t="s">
        <v>249</v>
      </c>
      <c r="AF243" s="39" t="s">
        <v>1057</v>
      </c>
      <c r="AG243" s="39" t="s">
        <v>1008</v>
      </c>
      <c r="AH243" s="39" t="s">
        <v>1009</v>
      </c>
      <c r="AI243" s="39" t="s">
        <v>2069</v>
      </c>
      <c r="AP243" s="39">
        <f ca="1" t="shared" si="98"/>
        <v>0.9417003566057449</v>
      </c>
      <c r="AQ243" s="39">
        <f ca="1" t="shared" si="99"/>
        <v>0.6505292250208088</v>
      </c>
      <c r="AR243" s="39">
        <f ca="1" t="shared" si="100"/>
        <v>0.0588459293631054</v>
      </c>
      <c r="AS243" s="39">
        <f ca="1" t="shared" si="101"/>
        <v>0.6911445243210066</v>
      </c>
      <c r="AT243" s="39">
        <f ca="1" t="shared" si="114"/>
        <v>0.13719927505811497</v>
      </c>
      <c r="AU243" s="39">
        <f ca="1" t="shared" si="115"/>
        <v>0.6454073457470881</v>
      </c>
      <c r="AV243" s="39">
        <f aca="true" ca="1" t="shared" si="122" ref="AV243:AW245">IF(AH243=0,"",RAND())</f>
        <v>0.7568695821525715</v>
      </c>
      <c r="AW243" s="39">
        <f ca="1" t="shared" si="122"/>
        <v>0.4274933204046638</v>
      </c>
      <c r="BC243" s="38">
        <f ca="1">IF(AO243=0,"",RAND())</f>
      </c>
      <c r="BD243" s="38">
        <f t="shared" si="102"/>
        <v>1</v>
      </c>
      <c r="BE243" s="38">
        <f t="shared" si="103"/>
        <v>4</v>
      </c>
      <c r="BF243" s="38">
        <f t="shared" si="104"/>
        <v>8</v>
      </c>
      <c r="BG243" s="38">
        <f t="shared" si="105"/>
        <v>3</v>
      </c>
      <c r="BH243" s="38">
        <f t="shared" si="116"/>
        <v>7</v>
      </c>
      <c r="BI243" s="38">
        <f t="shared" si="117"/>
        <v>5</v>
      </c>
      <c r="BJ243" s="38">
        <f aca="true" t="shared" si="123" ref="BJ243:BK245">RANK(AV243,$AP243:$BB243)</f>
        <v>2</v>
      </c>
      <c r="BK243" s="38">
        <f t="shared" si="123"/>
        <v>6</v>
      </c>
      <c r="BR243" s="38">
        <v>241</v>
      </c>
      <c r="BS243" s="38" t="str">
        <f>HLOOKUP(BD243,$AB$2:$AN243,$BR243+1)</f>
        <v>he</v>
      </c>
      <c r="BT243" s="38" t="str">
        <f>HLOOKUP(BE243,$AB$2:$AN243,$BR243+1)</f>
        <v>only</v>
      </c>
      <c r="BU243" s="38" t="str">
        <f>HLOOKUP(BF243,$AB$2:$AN243,$BR243+1)</f>
        <v>honest</v>
      </c>
      <c r="BV243" s="38" t="str">
        <f>HLOOKUP(BG243,$AB$2:$AN243,$BR243+1)</f>
        <v>not</v>
      </c>
      <c r="BW243" s="38" t="str">
        <f>HLOOKUP(BH243,$AB$2:$AN243,$BR243+1)</f>
        <v>also</v>
      </c>
      <c r="BX243" s="38" t="str">
        <f>HLOOKUP(BI243,$AB$2:$AN243,$BR243+1)</f>
        <v>kind</v>
      </c>
      <c r="BY243" s="38" t="str">
        <f>HLOOKUP(BJ243,$AB$2:$AN243,$BR243+1)</f>
        <v>is</v>
      </c>
      <c r="BZ243" s="38" t="str">
        <f>HLOOKUP(BK243,$AB$2:$AN243,$BR243+1)</f>
        <v>but</v>
      </c>
      <c r="CA243" s="38"/>
      <c r="CB243" s="38"/>
      <c r="CC243" s="38"/>
      <c r="CD243" s="38"/>
      <c r="CE243" s="38"/>
      <c r="CG243" s="36" t="str">
        <f t="shared" si="106"/>
        <v>接続詞</v>
      </c>
    </row>
    <row r="244" spans="18:85" ht="18.75" customHeight="1">
      <c r="R244" s="35">
        <v>1</v>
      </c>
      <c r="S244" s="2" t="s">
        <v>987</v>
      </c>
      <c r="T244" s="2"/>
      <c r="U244" s="1">
        <v>3</v>
      </c>
      <c r="V244" s="42">
        <f t="shared" si="121"/>
        <v>18</v>
      </c>
      <c r="W244" s="47" t="s">
        <v>1058</v>
      </c>
      <c r="X244" s="1" t="s">
        <v>1059</v>
      </c>
      <c r="Y244" s="42">
        <f ca="1" t="shared" si="96"/>
        <v>0.9732599921391039</v>
      </c>
      <c r="Z244" s="42">
        <f t="shared" si="97"/>
        <v>8</v>
      </c>
      <c r="AA244" s="42" t="s">
        <v>2038</v>
      </c>
      <c r="AB244" s="42" t="s">
        <v>944</v>
      </c>
      <c r="AC244" s="39" t="s">
        <v>138</v>
      </c>
      <c r="AD244" s="39" t="s">
        <v>1060</v>
      </c>
      <c r="AE244" s="39" t="s">
        <v>1061</v>
      </c>
      <c r="AF244" s="39" t="s">
        <v>2029</v>
      </c>
      <c r="AG244" s="39" t="s">
        <v>2039</v>
      </c>
      <c r="AH244" s="39" t="s">
        <v>2046</v>
      </c>
      <c r="AI244" s="39" t="s">
        <v>1062</v>
      </c>
      <c r="AP244" s="39">
        <f ca="1" t="shared" si="98"/>
        <v>0.23312806913248663</v>
      </c>
      <c r="AQ244" s="39">
        <f ca="1" t="shared" si="99"/>
        <v>0.762093950151155</v>
      </c>
      <c r="AR244" s="39">
        <f ca="1" t="shared" si="100"/>
        <v>0.7360114344932294</v>
      </c>
      <c r="AS244" s="39">
        <f ca="1" t="shared" si="101"/>
        <v>0.8229326749892203</v>
      </c>
      <c r="AT244" s="39">
        <f ca="1" t="shared" si="114"/>
        <v>0.5796251580056051</v>
      </c>
      <c r="AU244" s="39">
        <f ca="1" t="shared" si="115"/>
        <v>0.7100037730476982</v>
      </c>
      <c r="AV244" s="39">
        <f ca="1" t="shared" si="122"/>
        <v>0.15838210144440446</v>
      </c>
      <c r="AW244" s="39">
        <f ca="1" t="shared" si="122"/>
        <v>0.681945285496153</v>
      </c>
      <c r="BC244" s="38">
        <f ca="1">IF(AO244=0,"",RAND())</f>
      </c>
      <c r="BD244" s="38">
        <f t="shared" si="102"/>
        <v>7</v>
      </c>
      <c r="BE244" s="38">
        <f t="shared" si="103"/>
        <v>2</v>
      </c>
      <c r="BF244" s="38">
        <f t="shared" si="104"/>
        <v>3</v>
      </c>
      <c r="BG244" s="38">
        <f t="shared" si="105"/>
        <v>1</v>
      </c>
      <c r="BH244" s="38">
        <f t="shared" si="116"/>
        <v>6</v>
      </c>
      <c r="BI244" s="38">
        <f t="shared" si="117"/>
        <v>4</v>
      </c>
      <c r="BJ244" s="38">
        <f t="shared" si="123"/>
        <v>8</v>
      </c>
      <c r="BK244" s="38">
        <f t="shared" si="123"/>
        <v>5</v>
      </c>
      <c r="BR244" s="38">
        <v>242</v>
      </c>
      <c r="BS244" s="38" t="str">
        <f>HLOOKUP(BD244,$AB$2:$AN244,$BR244+1)</f>
        <v>was</v>
      </c>
      <c r="BT244" s="38" t="str">
        <f>HLOOKUP(BE244,$AB$2:$AN244,$BR244+1)</f>
        <v>I</v>
      </c>
      <c r="BU244" s="38" t="str">
        <f>HLOOKUP(BF244,$AB$2:$AN244,$BR244+1)</f>
        <v>came</v>
      </c>
      <c r="BV244" s="38" t="str">
        <f>HLOOKUP(BG244,$AB$2:$AN244,$BR244+1)</f>
        <v>when</v>
      </c>
      <c r="BW244" s="38" t="str">
        <f>HLOOKUP(BH244,$AB$2:$AN244,$BR244+1)</f>
        <v>she</v>
      </c>
      <c r="BX244" s="38" t="str">
        <f>HLOOKUP(BI244,$AB$2:$AN244,$BR244+1)</f>
        <v>home</v>
      </c>
      <c r="BY244" s="38" t="str">
        <f>HLOOKUP(BJ244,$AB$2:$AN244,$BR244+1)</f>
        <v>cooking</v>
      </c>
      <c r="BZ244" s="38" t="str">
        <f>HLOOKUP(BK244,$AB$2:$AN244,$BR244+1)</f>
        <v>,</v>
      </c>
      <c r="CA244" s="38"/>
      <c r="CB244" s="38"/>
      <c r="CC244" s="38"/>
      <c r="CD244" s="38"/>
      <c r="CE244" s="38"/>
      <c r="CG244" s="36" t="str">
        <f t="shared" si="106"/>
        <v>接続詞</v>
      </c>
    </row>
    <row r="245" spans="18:85" ht="18.75" customHeight="1">
      <c r="R245" s="35">
        <v>1</v>
      </c>
      <c r="S245" s="2" t="s">
        <v>987</v>
      </c>
      <c r="T245" s="2"/>
      <c r="U245" s="1">
        <v>3</v>
      </c>
      <c r="V245" s="42">
        <f t="shared" si="121"/>
        <v>175</v>
      </c>
      <c r="W245" s="47" t="s">
        <v>1063</v>
      </c>
      <c r="X245" s="1" t="s">
        <v>1064</v>
      </c>
      <c r="Y245" s="42">
        <f ca="1" t="shared" si="96"/>
        <v>0.597709798138987</v>
      </c>
      <c r="Z245" s="42">
        <f t="shared" si="97"/>
        <v>8</v>
      </c>
      <c r="AA245" s="42" t="s">
        <v>2014</v>
      </c>
      <c r="AB245" s="42" t="s">
        <v>3</v>
      </c>
      <c r="AC245" s="39" t="s">
        <v>2074</v>
      </c>
      <c r="AD245" s="39" t="s">
        <v>2060</v>
      </c>
      <c r="AE245" s="39" t="s">
        <v>2103</v>
      </c>
      <c r="AF245" s="39" t="s">
        <v>993</v>
      </c>
      <c r="AG245" s="39" t="s">
        <v>2073</v>
      </c>
      <c r="AH245" s="39" t="s">
        <v>1065</v>
      </c>
      <c r="AI245" s="39" t="s">
        <v>2077</v>
      </c>
      <c r="AP245" s="39">
        <f ca="1" t="shared" si="98"/>
        <v>0.17069773735999605</v>
      </c>
      <c r="AQ245" s="39">
        <f ca="1" t="shared" si="99"/>
        <v>0.6338056125211975</v>
      </c>
      <c r="AR245" s="39">
        <f ca="1" t="shared" si="100"/>
        <v>0.8162475706805714</v>
      </c>
      <c r="AS245" s="39">
        <f ca="1" t="shared" si="101"/>
        <v>0.315849645732345</v>
      </c>
      <c r="AT245" s="39">
        <f ca="1" t="shared" si="114"/>
        <v>0.5787186538918214</v>
      </c>
      <c r="AU245" s="39">
        <f ca="1" t="shared" si="115"/>
        <v>0.8072268715781834</v>
      </c>
      <c r="AV245" s="39">
        <f ca="1" t="shared" si="122"/>
        <v>0.9864327693391961</v>
      </c>
      <c r="AW245" s="39">
        <f ca="1" t="shared" si="122"/>
        <v>0.9675546802449242</v>
      </c>
      <c r="BC245" s="38">
        <f ca="1">IF(AO245=0,"",RAND())</f>
      </c>
      <c r="BD245" s="38">
        <f t="shared" si="102"/>
        <v>8</v>
      </c>
      <c r="BE245" s="38">
        <f t="shared" si="103"/>
        <v>5</v>
      </c>
      <c r="BF245" s="38">
        <f t="shared" si="104"/>
        <v>3</v>
      </c>
      <c r="BG245" s="38">
        <f t="shared" si="105"/>
        <v>7</v>
      </c>
      <c r="BH245" s="38">
        <f t="shared" si="116"/>
        <v>6</v>
      </c>
      <c r="BI245" s="38">
        <f t="shared" si="117"/>
        <v>4</v>
      </c>
      <c r="BJ245" s="38">
        <f t="shared" si="123"/>
        <v>1</v>
      </c>
      <c r="BK245" s="38">
        <f t="shared" si="123"/>
        <v>2</v>
      </c>
      <c r="BR245" s="38">
        <v>243</v>
      </c>
      <c r="BS245" s="38" t="str">
        <f>HLOOKUP(BD245,$AB$2:$AN245,$BR245+1)</f>
        <v>tomorrow</v>
      </c>
      <c r="BT245" s="38" t="str">
        <f>HLOOKUP(BE245,$AB$2:$AN245,$BR245+1)</f>
        <v>if</v>
      </c>
      <c r="BU245" s="38" t="str">
        <f>HLOOKUP(BF245,$AB$2:$AN245,$BR245+1)</f>
        <v>you</v>
      </c>
      <c r="BV245" s="38" t="str">
        <f>HLOOKUP(BG245,$AB$2:$AN245,$BR245+1)</f>
        <v>rains</v>
      </c>
      <c r="BW245" s="38" t="str">
        <f>HLOOKUP(BH245,$AB$2:$AN245,$BR245+1)</f>
        <v>it</v>
      </c>
      <c r="BX245" s="38" t="str">
        <f>HLOOKUP(BI245,$AB$2:$AN245,$BR245+1)</f>
        <v>do</v>
      </c>
      <c r="BY245" s="38" t="str">
        <f>HLOOKUP(BJ245,$AB$2:$AN245,$BR245+1)</f>
        <v>what</v>
      </c>
      <c r="BZ245" s="38" t="str">
        <f>HLOOKUP(BK245,$AB$2:$AN245,$BR245+1)</f>
        <v>will</v>
      </c>
      <c r="CA245" s="38"/>
      <c r="CB245" s="38"/>
      <c r="CC245" s="38"/>
      <c r="CD245" s="38"/>
      <c r="CE245" s="38"/>
      <c r="CG245" s="36" t="str">
        <f t="shared" si="106"/>
        <v>接続詞</v>
      </c>
    </row>
    <row r="246" spans="18:85" ht="18.75" customHeight="1">
      <c r="R246" s="35">
        <v>1</v>
      </c>
      <c r="S246" s="2" t="s">
        <v>987</v>
      </c>
      <c r="T246" s="2"/>
      <c r="U246" s="1">
        <v>3</v>
      </c>
      <c r="V246" s="42">
        <f t="shared" si="121"/>
        <v>296</v>
      </c>
      <c r="W246" s="6" t="s">
        <v>1066</v>
      </c>
      <c r="X246" s="7" t="s">
        <v>1067</v>
      </c>
      <c r="Y246" s="42">
        <f ca="1" t="shared" si="96"/>
        <v>0.3192545229908106</v>
      </c>
      <c r="Z246" s="42">
        <f t="shared" si="97"/>
        <v>7</v>
      </c>
      <c r="AA246" s="42" t="s">
        <v>2038</v>
      </c>
      <c r="AB246" s="42" t="s">
        <v>1068</v>
      </c>
      <c r="AC246" s="39" t="s">
        <v>1069</v>
      </c>
      <c r="AD246" s="39" t="s">
        <v>136</v>
      </c>
      <c r="AE246" s="39" t="s">
        <v>967</v>
      </c>
      <c r="AF246" s="39" t="s">
        <v>2039</v>
      </c>
      <c r="AG246" s="39" t="s">
        <v>1881</v>
      </c>
      <c r="AH246" s="39" t="s">
        <v>1057</v>
      </c>
      <c r="AP246" s="39">
        <f ca="1" t="shared" si="98"/>
        <v>0.18629210697915094</v>
      </c>
      <c r="AQ246" s="39">
        <f ca="1" t="shared" si="99"/>
        <v>0.7861096422413805</v>
      </c>
      <c r="AR246" s="39">
        <f ca="1" t="shared" si="100"/>
        <v>0.5941234525975814</v>
      </c>
      <c r="AS246" s="39">
        <f ca="1" t="shared" si="101"/>
        <v>0.024027590378472574</v>
      </c>
      <c r="AT246" s="39">
        <f ca="1" t="shared" si="114"/>
        <v>0.09775496084663082</v>
      </c>
      <c r="AU246" s="39">
        <f ca="1" t="shared" si="115"/>
        <v>0.26279747476131127</v>
      </c>
      <c r="AV246" s="39">
        <f ca="1">IF(AH246=0,"",RAND())</f>
        <v>0.14532663083795483</v>
      </c>
      <c r="BD246" s="38">
        <f t="shared" si="102"/>
        <v>4</v>
      </c>
      <c r="BE246" s="38">
        <f t="shared" si="103"/>
        <v>1</v>
      </c>
      <c r="BF246" s="38">
        <f t="shared" si="104"/>
        <v>2</v>
      </c>
      <c r="BG246" s="38">
        <f t="shared" si="105"/>
        <v>7</v>
      </c>
      <c r="BH246" s="38">
        <f t="shared" si="116"/>
        <v>6</v>
      </c>
      <c r="BI246" s="38">
        <f t="shared" si="117"/>
        <v>3</v>
      </c>
      <c r="BJ246" s="38">
        <f>RANK(AV246,$AP246:$BB246)</f>
        <v>5</v>
      </c>
      <c r="BR246" s="38">
        <v>244</v>
      </c>
      <c r="BS246" s="38" t="str">
        <f>HLOOKUP(BD246,$AB$2:$AN246,$BR246+1)</f>
        <v>because</v>
      </c>
      <c r="BT246" s="38" t="str">
        <f>HLOOKUP(BE246,$AB$2:$AN246,$BR246+1)</f>
        <v>everybody</v>
      </c>
      <c r="BU246" s="38" t="str">
        <f>HLOOKUP(BF246,$AB$2:$AN246,$BR246+1)</f>
        <v>likes</v>
      </c>
      <c r="BV246" s="38" t="str">
        <f>HLOOKUP(BG246,$AB$2:$AN246,$BR246+1)</f>
        <v>kind</v>
      </c>
      <c r="BW246" s="38" t="str">
        <f>HLOOKUP(BH246,$AB$2:$AN246,$BR246+1)</f>
        <v>is</v>
      </c>
      <c r="BX246" s="38" t="str">
        <f>HLOOKUP(BI246,$AB$2:$AN246,$BR246+1)</f>
        <v>her</v>
      </c>
      <c r="BY246" s="38" t="str">
        <f>HLOOKUP(BJ246,$AB$2:$AN246,$BR246+1)</f>
        <v>she</v>
      </c>
      <c r="BZ246" s="38"/>
      <c r="CA246" s="38"/>
      <c r="CB246" s="38"/>
      <c r="CC246" s="38"/>
      <c r="CD246" s="38"/>
      <c r="CE246" s="38"/>
      <c r="CG246" s="36" t="str">
        <f t="shared" si="106"/>
        <v>接続詞</v>
      </c>
    </row>
    <row r="247" spans="18:85" ht="18.75" customHeight="1">
      <c r="R247" s="35">
        <v>1</v>
      </c>
      <c r="S247" s="2" t="s">
        <v>987</v>
      </c>
      <c r="T247" s="2"/>
      <c r="U247" s="1">
        <v>3</v>
      </c>
      <c r="V247" s="42">
        <f t="shared" si="121"/>
        <v>173</v>
      </c>
      <c r="W247" s="48" t="s">
        <v>1070</v>
      </c>
      <c r="X247" s="7" t="s">
        <v>1071</v>
      </c>
      <c r="Y247" s="42">
        <f ca="1" t="shared" si="96"/>
        <v>0.609997292750758</v>
      </c>
      <c r="Z247" s="42">
        <f t="shared" si="97"/>
        <v>8</v>
      </c>
      <c r="AA247" s="42" t="s">
        <v>2038</v>
      </c>
      <c r="AB247" s="42" t="s">
        <v>1092</v>
      </c>
      <c r="AC247" s="39" t="s">
        <v>1073</v>
      </c>
      <c r="AD247" s="39" t="s">
        <v>1074</v>
      </c>
      <c r="AE247" s="39" t="s">
        <v>2029</v>
      </c>
      <c r="AF247" s="39" t="s">
        <v>138</v>
      </c>
      <c r="AG247" s="39" t="s">
        <v>1075</v>
      </c>
      <c r="AH247" s="39" t="s">
        <v>149</v>
      </c>
      <c r="AI247" s="39" t="s">
        <v>1076</v>
      </c>
      <c r="AP247" s="39">
        <f ca="1" t="shared" si="98"/>
        <v>0.4086092379255284</v>
      </c>
      <c r="AQ247" s="39">
        <f ca="1" t="shared" si="99"/>
        <v>0.16265266661431999</v>
      </c>
      <c r="AR247" s="39">
        <f ca="1" t="shared" si="100"/>
        <v>0.6231658192365734</v>
      </c>
      <c r="AS247" s="39">
        <f ca="1" t="shared" si="101"/>
        <v>0.6922102924588052</v>
      </c>
      <c r="AT247" s="39">
        <f ca="1" t="shared" si="114"/>
        <v>0.3228377223877268</v>
      </c>
      <c r="AU247" s="39">
        <f ca="1" t="shared" si="115"/>
        <v>0.8005985698647924</v>
      </c>
      <c r="AV247" s="39">
        <f ca="1">IF(AH247=0,"",RAND())</f>
        <v>0.8898816421260278</v>
      </c>
      <c r="AW247" s="39">
        <f ca="1">IF(AI247=0,"",RAND())</f>
        <v>0.7389343197192941</v>
      </c>
      <c r="BC247" s="38">
        <f ca="1">IF(AO247=0,"",RAND())</f>
      </c>
      <c r="BD247" s="38">
        <f t="shared" si="102"/>
        <v>6</v>
      </c>
      <c r="BE247" s="38">
        <f t="shared" si="103"/>
        <v>8</v>
      </c>
      <c r="BF247" s="38">
        <f t="shared" si="104"/>
        <v>5</v>
      </c>
      <c r="BG247" s="38">
        <f t="shared" si="105"/>
        <v>4</v>
      </c>
      <c r="BH247" s="38">
        <f t="shared" si="116"/>
        <v>7</v>
      </c>
      <c r="BI247" s="38">
        <f t="shared" si="117"/>
        <v>2</v>
      </c>
      <c r="BJ247" s="38">
        <f>RANK(AV247,$AP247:$BB247)</f>
        <v>1</v>
      </c>
      <c r="BK247" s="38">
        <f>RANK(AW247,$AP247:$BB247)</f>
        <v>3</v>
      </c>
      <c r="BR247" s="38">
        <v>245</v>
      </c>
      <c r="BS247" s="38" t="str">
        <f>HLOOKUP(BD247,$AB$2:$AN247,$BR247+1)</f>
        <v>finished</v>
      </c>
      <c r="BT247" s="38" t="str">
        <f>HLOOKUP(BE247,$AB$2:$AN247,$BR247+1)</f>
        <v>homework</v>
      </c>
      <c r="BU247" s="38" t="str">
        <f>HLOOKUP(BF247,$AB$2:$AN247,$BR247+1)</f>
        <v>I</v>
      </c>
      <c r="BV247" s="38" t="str">
        <f>HLOOKUP(BG247,$AB$2:$AN247,$BR247+1)</f>
        <v>,</v>
      </c>
      <c r="BW247" s="38" t="str">
        <f>HLOOKUP(BH247,$AB$2:$AN247,$BR247+1)</f>
        <v>my</v>
      </c>
      <c r="BX247" s="38" t="str">
        <f>HLOOKUP(BI247,$AB$2:$AN247,$BR247+1)</f>
        <v>watched</v>
      </c>
      <c r="BY247" s="38" t="str">
        <f>HLOOKUP(BJ247,$AB$2:$AN247,$BR247+1)</f>
        <v>before I</v>
      </c>
      <c r="BZ247" s="38" t="str">
        <f>HLOOKUP(BK247,$AB$2:$AN247,$BR247+1)</f>
        <v>TV</v>
      </c>
      <c r="CA247" s="38"/>
      <c r="CB247" s="38"/>
      <c r="CC247" s="38"/>
      <c r="CD247" s="38"/>
      <c r="CE247" s="38"/>
      <c r="CG247" s="36" t="str">
        <f t="shared" si="106"/>
        <v>接続詞</v>
      </c>
    </row>
    <row r="248" spans="18:85" ht="18.75" customHeight="1">
      <c r="R248" s="35">
        <v>1</v>
      </c>
      <c r="S248" s="2" t="s">
        <v>987</v>
      </c>
      <c r="T248" s="2"/>
      <c r="U248" s="1">
        <v>3</v>
      </c>
      <c r="V248" s="42">
        <f t="shared" si="121"/>
        <v>6</v>
      </c>
      <c r="W248" s="48" t="s">
        <v>1077</v>
      </c>
      <c r="X248" s="7" t="s">
        <v>1078</v>
      </c>
      <c r="Y248" s="42">
        <f ca="1" t="shared" si="96"/>
        <v>0.9947391051941219</v>
      </c>
      <c r="Z248" s="42">
        <f t="shared" si="97"/>
        <v>9</v>
      </c>
      <c r="AA248" s="42" t="s">
        <v>2038</v>
      </c>
      <c r="AB248" s="42" t="s">
        <v>1079</v>
      </c>
      <c r="AC248" s="39" t="s">
        <v>138</v>
      </c>
      <c r="AD248" s="39" t="s">
        <v>1060</v>
      </c>
      <c r="AE248" s="39" t="s">
        <v>1061</v>
      </c>
      <c r="AF248" s="39" t="s">
        <v>2029</v>
      </c>
      <c r="AG248" s="39" t="s">
        <v>2073</v>
      </c>
      <c r="AH248" s="39" t="s">
        <v>1080</v>
      </c>
      <c r="AI248" s="39" t="s">
        <v>2105</v>
      </c>
      <c r="AJ248" s="39" t="s">
        <v>368</v>
      </c>
      <c r="AP248" s="39">
        <f ca="1" t="shared" si="98"/>
        <v>0.5666488922208359</v>
      </c>
      <c r="AQ248" s="39">
        <f ca="1" t="shared" si="99"/>
        <v>0.2700975008295723</v>
      </c>
      <c r="AR248" s="39">
        <f ca="1" t="shared" si="100"/>
        <v>0.8388826472294613</v>
      </c>
      <c r="AS248" s="39">
        <f ca="1" t="shared" si="101"/>
        <v>0.1290454456666552</v>
      </c>
      <c r="AT248" s="39">
        <f ca="1" t="shared" si="114"/>
        <v>0.8778054405390794</v>
      </c>
      <c r="AU248" s="39">
        <f ca="1" t="shared" si="115"/>
        <v>0.13855853429863618</v>
      </c>
      <c r="AV248" s="39">
        <f ca="1">IF(AH248=0,"",RAND())</f>
        <v>0.9946923469059465</v>
      </c>
      <c r="AW248" s="39">
        <f ca="1">IF(AI248=0,"",RAND())</f>
        <v>0.08486596330101825</v>
      </c>
      <c r="AX248" s="39">
        <f ca="1">IF(AJ248=0,"",RAND())</f>
        <v>0.6799525793002783</v>
      </c>
      <c r="BC248" s="38">
        <f ca="1">IF(AO248=0,"",RAND())</f>
      </c>
      <c r="BD248" s="38">
        <f t="shared" si="102"/>
        <v>5</v>
      </c>
      <c r="BE248" s="38">
        <f t="shared" si="103"/>
        <v>6</v>
      </c>
      <c r="BF248" s="38">
        <f t="shared" si="104"/>
        <v>3</v>
      </c>
      <c r="BG248" s="38">
        <f t="shared" si="105"/>
        <v>8</v>
      </c>
      <c r="BH248" s="38">
        <f t="shared" si="116"/>
        <v>2</v>
      </c>
      <c r="BI248" s="38">
        <f t="shared" si="117"/>
        <v>7</v>
      </c>
      <c r="BJ248" s="38">
        <f>RANK(AV248,$AP248:$BB248)</f>
        <v>1</v>
      </c>
      <c r="BK248" s="38">
        <f>RANK(AW248,$AP248:$BB248)</f>
        <v>9</v>
      </c>
      <c r="BL248" s="38">
        <f>RANK(AX248,$AP248:$BB248)</f>
        <v>4</v>
      </c>
      <c r="BR248" s="38">
        <v>246</v>
      </c>
      <c r="BS248" s="38" t="str">
        <f>HLOOKUP(BD248,$AB$2:$AN248,$BR248+1)</f>
        <v>,</v>
      </c>
      <c r="BT248" s="38" t="str">
        <f>HLOOKUP(BE248,$AB$2:$AN248,$BR248+1)</f>
        <v>it</v>
      </c>
      <c r="BU248" s="38" t="str">
        <f>HLOOKUP(BF248,$AB$2:$AN248,$BR248+1)</f>
        <v>came</v>
      </c>
      <c r="BV248" s="38" t="str">
        <f>HLOOKUP(BG248,$AB$2:$AN248,$BR248+1)</f>
        <v>to</v>
      </c>
      <c r="BW248" s="38" t="str">
        <f>HLOOKUP(BH248,$AB$2:$AN248,$BR248+1)</f>
        <v>I</v>
      </c>
      <c r="BX248" s="38" t="str">
        <f>HLOOKUP(BI248,$AB$2:$AN248,$BR248+1)</f>
        <v>began</v>
      </c>
      <c r="BY248" s="38" t="str">
        <f>HLOOKUP(BJ248,$AB$2:$AN248,$BR248+1)</f>
        <v>after</v>
      </c>
      <c r="BZ248" s="38" t="str">
        <f>HLOOKUP(BK248,$AB$2:$AN248,$BR248+1)</f>
        <v>rain</v>
      </c>
      <c r="CA248" s="38" t="str">
        <f>HLOOKUP(BL248,$AB$2:$AN248,$BR248+1)</f>
        <v>home</v>
      </c>
      <c r="CB248" s="38"/>
      <c r="CC248" s="38"/>
      <c r="CD248" s="38"/>
      <c r="CE248" s="38"/>
      <c r="CG248" s="36" t="str">
        <f t="shared" si="106"/>
        <v>接続詞</v>
      </c>
    </row>
    <row r="249" spans="18:85" ht="18.75" customHeight="1">
      <c r="R249" s="35">
        <v>1</v>
      </c>
      <c r="S249" s="2" t="s">
        <v>987</v>
      </c>
      <c r="T249" s="2"/>
      <c r="U249" s="1">
        <v>3</v>
      </c>
      <c r="V249" s="42">
        <f t="shared" si="121"/>
        <v>195</v>
      </c>
      <c r="W249" s="48" t="s">
        <v>1081</v>
      </c>
      <c r="X249" s="7" t="s">
        <v>1082</v>
      </c>
      <c r="Y249" s="42">
        <f ca="1" t="shared" si="96"/>
        <v>0.5440791114711558</v>
      </c>
      <c r="Z249" s="42">
        <f t="shared" si="97"/>
        <v>8</v>
      </c>
      <c r="AA249" s="42" t="s">
        <v>2038</v>
      </c>
      <c r="AB249" s="42" t="s">
        <v>2073</v>
      </c>
      <c r="AC249" s="39" t="s">
        <v>1881</v>
      </c>
      <c r="AD249" s="39" t="s">
        <v>1882</v>
      </c>
      <c r="AE249" s="39" t="s">
        <v>369</v>
      </c>
      <c r="AF249" s="39" t="s">
        <v>1083</v>
      </c>
      <c r="AG249" s="39" t="s">
        <v>138</v>
      </c>
      <c r="AH249" s="39" t="s">
        <v>1060</v>
      </c>
      <c r="AI249" s="39" t="s">
        <v>95</v>
      </c>
      <c r="AP249" s="39">
        <f ca="1" t="shared" si="98"/>
        <v>0.5971882574238079</v>
      </c>
      <c r="AQ249" s="39">
        <f ca="1" t="shared" si="99"/>
        <v>0.19720315921716747</v>
      </c>
      <c r="AR249" s="39">
        <f ca="1" t="shared" si="100"/>
        <v>0.9435536718016977</v>
      </c>
      <c r="AS249" s="39">
        <f ca="1" t="shared" si="101"/>
        <v>0.30825637524258465</v>
      </c>
      <c r="AT249" s="39">
        <f ca="1" t="shared" si="114"/>
        <v>0.8519377644730222</v>
      </c>
      <c r="AU249" s="39">
        <f ca="1" t="shared" si="115"/>
        <v>0.09211188955066518</v>
      </c>
      <c r="AV249" s="39">
        <f ca="1">IF(AH249=0,"",RAND())</f>
        <v>0.8421942770827571</v>
      </c>
      <c r="AW249" s="39">
        <f ca="1">IF(AI249=0,"",RAND())</f>
        <v>0.40132222975718523</v>
      </c>
      <c r="BC249" s="38">
        <f ca="1">IF(AO249=0,"",RAND())</f>
      </c>
      <c r="BD249" s="38">
        <f t="shared" si="102"/>
        <v>4</v>
      </c>
      <c r="BE249" s="38">
        <f t="shared" si="103"/>
        <v>7</v>
      </c>
      <c r="BF249" s="38">
        <f t="shared" si="104"/>
        <v>1</v>
      </c>
      <c r="BG249" s="38">
        <f t="shared" si="105"/>
        <v>6</v>
      </c>
      <c r="BH249" s="38">
        <f t="shared" si="116"/>
        <v>2</v>
      </c>
      <c r="BI249" s="38">
        <f t="shared" si="117"/>
        <v>8</v>
      </c>
      <c r="BJ249" s="38">
        <f>RANK(AV249,$AP249:$BB249)</f>
        <v>3</v>
      </c>
      <c r="BK249" s="38">
        <f>RANK(AW249,$AP249:$BB249)</f>
        <v>5</v>
      </c>
      <c r="BR249" s="38">
        <v>247</v>
      </c>
      <c r="BS249" s="38" t="str">
        <f>HLOOKUP(BD249,$AB$2:$AN249,$BR249+1)</f>
        <v>month</v>
      </c>
      <c r="BT249" s="38" t="str">
        <f>HLOOKUP(BE249,$AB$2:$AN249,$BR249+1)</f>
        <v>came</v>
      </c>
      <c r="BU249" s="38" t="str">
        <f>HLOOKUP(BF249,$AB$2:$AN249,$BR249+1)</f>
        <v>it</v>
      </c>
      <c r="BV249" s="38" t="str">
        <f>HLOOKUP(BG249,$AB$2:$AN249,$BR249+1)</f>
        <v>I</v>
      </c>
      <c r="BW249" s="38" t="str">
        <f>HLOOKUP(BH249,$AB$2:$AN249,$BR249+1)</f>
        <v>is</v>
      </c>
      <c r="BX249" s="38" t="str">
        <f>HLOOKUP(BI249,$AB$2:$AN249,$BR249+1)</f>
        <v>here</v>
      </c>
      <c r="BY249" s="38" t="str">
        <f>HLOOKUP(BJ249,$AB$2:$AN249,$BR249+1)</f>
        <v>a</v>
      </c>
      <c r="BZ249" s="38" t="str">
        <f>HLOOKUP(BK249,$AB$2:$AN249,$BR249+1)</f>
        <v>since</v>
      </c>
      <c r="CA249" s="38"/>
      <c r="CB249" s="38"/>
      <c r="CC249" s="38"/>
      <c r="CD249" s="38"/>
      <c r="CE249" s="38"/>
      <c r="CG249" s="36" t="str">
        <f t="shared" si="106"/>
        <v>接続詞</v>
      </c>
    </row>
    <row r="250" spans="18:85" ht="18.75" customHeight="1">
      <c r="R250" s="35">
        <v>1</v>
      </c>
      <c r="S250" s="2" t="s">
        <v>987</v>
      </c>
      <c r="T250" s="2"/>
      <c r="U250" s="1">
        <v>3</v>
      </c>
      <c r="V250" s="42">
        <f t="shared" si="121"/>
        <v>171</v>
      </c>
      <c r="W250" s="48" t="s">
        <v>1084</v>
      </c>
      <c r="X250" s="7" t="s">
        <v>1085</v>
      </c>
      <c r="Y250" s="42">
        <f ca="1" t="shared" si="96"/>
        <v>0.6122807582215115</v>
      </c>
      <c r="Z250" s="42">
        <f t="shared" si="97"/>
        <v>6</v>
      </c>
      <c r="AA250" s="42" t="s">
        <v>2038</v>
      </c>
      <c r="AB250" s="42" t="s">
        <v>1086</v>
      </c>
      <c r="AC250" s="39" t="s">
        <v>1087</v>
      </c>
      <c r="AD250" s="39" t="s">
        <v>149</v>
      </c>
      <c r="AE250" s="39" t="s">
        <v>598</v>
      </c>
      <c r="AF250" s="39" t="s">
        <v>383</v>
      </c>
      <c r="AG250" s="39" t="s">
        <v>2055</v>
      </c>
      <c r="AP250" s="39">
        <f ca="1" t="shared" si="98"/>
        <v>0.8161340496165614</v>
      </c>
      <c r="AQ250" s="39">
        <f ca="1" t="shared" si="99"/>
        <v>0.46382828424991285</v>
      </c>
      <c r="AR250" s="39">
        <f ca="1" t="shared" si="100"/>
        <v>0.46890661839407777</v>
      </c>
      <c r="AS250" s="39">
        <f ca="1" t="shared" si="101"/>
        <v>0.9153451590519923</v>
      </c>
      <c r="AT250" s="39">
        <f ca="1" t="shared" si="114"/>
        <v>0.34322624823775616</v>
      </c>
      <c r="AU250" s="39">
        <f ca="1" t="shared" si="115"/>
        <v>0.036310943003244</v>
      </c>
      <c r="BD250" s="38">
        <f t="shared" si="102"/>
        <v>2</v>
      </c>
      <c r="BE250" s="38">
        <f t="shared" si="103"/>
        <v>4</v>
      </c>
      <c r="BF250" s="38">
        <f t="shared" si="104"/>
        <v>3</v>
      </c>
      <c r="BG250" s="38">
        <f t="shared" si="105"/>
        <v>1</v>
      </c>
      <c r="BH250" s="38">
        <f t="shared" si="116"/>
        <v>5</v>
      </c>
      <c r="BI250" s="38">
        <f t="shared" si="117"/>
        <v>6</v>
      </c>
      <c r="BR250" s="38">
        <v>248</v>
      </c>
      <c r="BS250" s="38" t="str">
        <f>HLOOKUP(BD250,$AB$2:$AN250,$BR250+1)</f>
        <v>till</v>
      </c>
      <c r="BT250" s="38" t="str">
        <f>HLOOKUP(BE250,$AB$2:$AN250,$BR250+1)</f>
        <v>father</v>
      </c>
      <c r="BU250" s="38" t="str">
        <f>HLOOKUP(BF250,$AB$2:$AN250,$BR250+1)</f>
        <v>my</v>
      </c>
      <c r="BV250" s="38" t="str">
        <f>HLOOKUP(BG250,$AB$2:$AN250,$BR250+1)</f>
        <v>wait</v>
      </c>
      <c r="BW250" s="38" t="str">
        <f>HLOOKUP(BH250,$AB$2:$AN250,$BR250+1)</f>
        <v>gets</v>
      </c>
      <c r="BX250" s="38" t="str">
        <f>HLOOKUP(BI250,$AB$2:$AN250,$BR250+1)</f>
        <v>home</v>
      </c>
      <c r="BZ250" s="38"/>
      <c r="CA250" s="38"/>
      <c r="CB250" s="38"/>
      <c r="CC250" s="38"/>
      <c r="CD250" s="38"/>
      <c r="CE250" s="38"/>
      <c r="CG250" s="36" t="str">
        <f t="shared" si="106"/>
        <v>接続詞</v>
      </c>
    </row>
    <row r="251" spans="18:85" ht="18.75" customHeight="1">
      <c r="R251" s="35">
        <v>1</v>
      </c>
      <c r="S251" s="2" t="s">
        <v>987</v>
      </c>
      <c r="T251" s="2"/>
      <c r="U251" s="1">
        <v>3</v>
      </c>
      <c r="V251" s="42">
        <f t="shared" si="121"/>
        <v>247</v>
      </c>
      <c r="W251" s="48" t="s">
        <v>1117</v>
      </c>
      <c r="X251" s="7" t="s">
        <v>1118</v>
      </c>
      <c r="Y251" s="42">
        <f ca="1" t="shared" si="96"/>
        <v>0.4206534934645578</v>
      </c>
      <c r="Z251" s="42">
        <f t="shared" si="97"/>
        <v>8</v>
      </c>
      <c r="AA251" s="42" t="s">
        <v>2038</v>
      </c>
      <c r="AB251" s="42" t="s">
        <v>2053</v>
      </c>
      <c r="AC251" s="39" t="s">
        <v>1119</v>
      </c>
      <c r="AD251" s="39" t="s">
        <v>40</v>
      </c>
      <c r="AE251" s="39" t="s">
        <v>1120</v>
      </c>
      <c r="AF251" s="39" t="s">
        <v>2053</v>
      </c>
      <c r="AG251" s="39" t="s">
        <v>2046</v>
      </c>
      <c r="AH251" s="39" t="s">
        <v>1907</v>
      </c>
      <c r="AI251" s="39" t="s">
        <v>1010</v>
      </c>
      <c r="AP251" s="39">
        <f ca="1" t="shared" si="98"/>
        <v>0.16041202919232234</v>
      </c>
      <c r="AQ251" s="39">
        <f ca="1" t="shared" si="99"/>
        <v>0.6178656977976644</v>
      </c>
      <c r="AR251" s="39">
        <f ca="1" t="shared" si="100"/>
        <v>0.2703450708623274</v>
      </c>
      <c r="AS251" s="39">
        <f ca="1" t="shared" si="101"/>
        <v>0.42642796915071707</v>
      </c>
      <c r="AT251" s="39">
        <f ca="1" t="shared" si="114"/>
        <v>0.2702679389173641</v>
      </c>
      <c r="AU251" s="39">
        <f ca="1" t="shared" si="115"/>
        <v>0.5127551074329681</v>
      </c>
      <c r="AV251" s="39">
        <f ca="1">IF(AH251=0,"",RAND())</f>
        <v>0.979237099180192</v>
      </c>
      <c r="AW251" s="39">
        <f ca="1">IF(AI251=0,"",RAND())</f>
        <v>0.29887804866535905</v>
      </c>
      <c r="BC251" s="38">
        <f aca="true" ca="1" t="shared" si="124" ref="BC251:BC256">IF(AO251=0,"",RAND())</f>
      </c>
      <c r="BD251" s="38">
        <f t="shared" si="102"/>
        <v>8</v>
      </c>
      <c r="BE251" s="38">
        <f t="shared" si="103"/>
        <v>2</v>
      </c>
      <c r="BF251" s="38">
        <f t="shared" si="104"/>
        <v>6</v>
      </c>
      <c r="BG251" s="38">
        <f t="shared" si="105"/>
        <v>4</v>
      </c>
      <c r="BH251" s="38">
        <f t="shared" si="116"/>
        <v>7</v>
      </c>
      <c r="BI251" s="38">
        <f t="shared" si="117"/>
        <v>3</v>
      </c>
      <c r="BJ251" s="38">
        <f>RANK(AV251,$AP251:$BB251)</f>
        <v>1</v>
      </c>
      <c r="BK251" s="38">
        <f>RANK(AW251,$AP251:$BB251)</f>
        <v>5</v>
      </c>
      <c r="BR251" s="38">
        <v>249</v>
      </c>
      <c r="BS251" s="38" t="str">
        <f>HLOOKUP(BD251,$AB$2:$AN251,$BR251+1)</f>
        <v>America</v>
      </c>
      <c r="BT251" s="38" t="str">
        <f>HLOOKUP(BE251,$AB$2:$AN251,$BR251+1)</f>
        <v>studied</v>
      </c>
      <c r="BU251" s="38" t="str">
        <f>HLOOKUP(BF251,$AB$2:$AN251,$BR251+1)</f>
        <v>was</v>
      </c>
      <c r="BV251" s="38" t="str">
        <f>HLOOKUP(BG251,$AB$2:$AN251,$BR251+1)</f>
        <v>while</v>
      </c>
      <c r="BW251" s="38" t="str">
        <f>HLOOKUP(BH251,$AB$2:$AN251,$BR251+1)</f>
        <v>in</v>
      </c>
      <c r="BX251" s="38" t="str">
        <f>HLOOKUP(BI251,$AB$2:$AN251,$BR251+1)</f>
        <v>music</v>
      </c>
      <c r="BY251" s="38" t="str">
        <f>HLOOKUP(BJ251,$AB$2:$AN251,$BR251+1)</f>
        <v>he</v>
      </c>
      <c r="BZ251" s="38" t="str">
        <f>HLOOKUP(BK251,$AB$2:$AN251,$BR251+1)</f>
        <v>he</v>
      </c>
      <c r="CA251" s="38"/>
      <c r="CB251" s="38"/>
      <c r="CC251" s="38"/>
      <c r="CD251" s="38"/>
      <c r="CE251" s="38"/>
      <c r="CG251" s="36" t="str">
        <f t="shared" si="106"/>
        <v>接続詞</v>
      </c>
    </row>
    <row r="252" spans="18:85" ht="18.75" customHeight="1">
      <c r="R252" s="35">
        <v>1</v>
      </c>
      <c r="S252" s="2" t="s">
        <v>987</v>
      </c>
      <c r="T252" s="2"/>
      <c r="U252" s="1">
        <v>3</v>
      </c>
      <c r="V252" s="42">
        <f t="shared" si="121"/>
        <v>233</v>
      </c>
      <c r="W252" s="48" t="s">
        <v>1121</v>
      </c>
      <c r="X252" s="7" t="s">
        <v>1122</v>
      </c>
      <c r="Y252" s="42">
        <f ca="1" t="shared" si="96"/>
        <v>0.4492863154224098</v>
      </c>
      <c r="Z252" s="42">
        <f t="shared" si="97"/>
        <v>7</v>
      </c>
      <c r="AA252" s="42" t="s">
        <v>2038</v>
      </c>
      <c r="AB252" s="42" t="s">
        <v>1096</v>
      </c>
      <c r="AC252" s="39" t="s">
        <v>1881</v>
      </c>
      <c r="AD252" s="39" t="s">
        <v>1123</v>
      </c>
      <c r="AE252" s="39" t="s">
        <v>2029</v>
      </c>
      <c r="AF252" s="39" t="s">
        <v>2053</v>
      </c>
      <c r="AG252" s="39" t="s">
        <v>177</v>
      </c>
      <c r="AH252" s="39" t="s">
        <v>130</v>
      </c>
      <c r="AP252" s="39">
        <f ca="1" t="shared" si="98"/>
        <v>0.5646155863825908</v>
      </c>
      <c r="AQ252" s="39">
        <f ca="1" t="shared" si="99"/>
        <v>0.30100086342419763</v>
      </c>
      <c r="AR252" s="39">
        <f ca="1" t="shared" si="100"/>
        <v>0.34080668904491307</v>
      </c>
      <c r="AS252" s="39">
        <f ca="1" t="shared" si="101"/>
        <v>0.2171218092441078</v>
      </c>
      <c r="AT252" s="39">
        <f ca="1" t="shared" si="114"/>
        <v>0.2738201100912532</v>
      </c>
      <c r="AU252" s="39">
        <f ca="1" t="shared" si="115"/>
        <v>0.39862820619745265</v>
      </c>
      <c r="AV252" s="39">
        <f aca="true" ca="1" t="shared" si="125" ref="AV252:AV257">IF(AH252=0,"",RAND())</f>
        <v>0.13894006518247837</v>
      </c>
      <c r="BC252" s="38">
        <f ca="1" t="shared" si="124"/>
      </c>
      <c r="BD252" s="38">
        <f t="shared" si="102"/>
        <v>1</v>
      </c>
      <c r="BE252" s="38">
        <f t="shared" si="103"/>
        <v>4</v>
      </c>
      <c r="BF252" s="38">
        <f t="shared" si="104"/>
        <v>3</v>
      </c>
      <c r="BG252" s="38">
        <f t="shared" si="105"/>
        <v>6</v>
      </c>
      <c r="BH252" s="38">
        <f t="shared" si="116"/>
        <v>5</v>
      </c>
      <c r="BI252" s="38">
        <f t="shared" si="117"/>
        <v>2</v>
      </c>
      <c r="BJ252" s="38">
        <f aca="true" t="shared" si="126" ref="BJ252:BJ257">RANK(AV252,$AP252:$BB252)</f>
        <v>7</v>
      </c>
      <c r="BR252" s="38">
        <v>250</v>
      </c>
      <c r="BS252" s="38" t="str">
        <f>HLOOKUP(BD252,$AB$2:$AN252,$BR252+1)</f>
        <v>though he</v>
      </c>
      <c r="BT252" s="38" t="str">
        <f>HLOOKUP(BE252,$AB$2:$AN252,$BR252+1)</f>
        <v>,</v>
      </c>
      <c r="BU252" s="38" t="str">
        <f>HLOOKUP(BF252,$AB$2:$AN252,$BR252+1)</f>
        <v>old</v>
      </c>
      <c r="BV252" s="38" t="str">
        <f>HLOOKUP(BG252,$AB$2:$AN252,$BR252+1)</f>
        <v>must</v>
      </c>
      <c r="BW252" s="38" t="str">
        <f>HLOOKUP(BH252,$AB$2:$AN252,$BR252+1)</f>
        <v>he</v>
      </c>
      <c r="BX252" s="38" t="str">
        <f>HLOOKUP(BI252,$AB$2:$AN252,$BR252+1)</f>
        <v>is</v>
      </c>
      <c r="BY252" s="38" t="str">
        <f>HLOOKUP(BJ252,$AB$2:$AN252,$BR252+1)</f>
        <v>work</v>
      </c>
      <c r="BZ252" s="38"/>
      <c r="CA252" s="38"/>
      <c r="CB252" s="38"/>
      <c r="CC252" s="38"/>
      <c r="CD252" s="38"/>
      <c r="CE252" s="38"/>
      <c r="CG252" s="36" t="str">
        <f t="shared" si="106"/>
        <v>接続詞</v>
      </c>
    </row>
    <row r="253" spans="18:85" ht="18.75" customHeight="1">
      <c r="R253" s="35">
        <v>1</v>
      </c>
      <c r="S253" s="2" t="s">
        <v>987</v>
      </c>
      <c r="T253" s="2"/>
      <c r="U253" s="1">
        <v>3</v>
      </c>
      <c r="V253" s="42">
        <f t="shared" si="121"/>
        <v>158</v>
      </c>
      <c r="W253" s="48" t="s">
        <v>1124</v>
      </c>
      <c r="X253" s="7" t="s">
        <v>1125</v>
      </c>
      <c r="Y253" s="42">
        <f ca="1" t="shared" si="96"/>
        <v>0.6522307634868518</v>
      </c>
      <c r="Z253" s="42">
        <f t="shared" si="97"/>
        <v>8</v>
      </c>
      <c r="AA253" s="42" t="s">
        <v>2038</v>
      </c>
      <c r="AB253" s="42" t="s">
        <v>597</v>
      </c>
      <c r="AC253" s="39" t="s">
        <v>2073</v>
      </c>
      <c r="AD253" s="39" t="s">
        <v>1881</v>
      </c>
      <c r="AE253" s="39" t="s">
        <v>1126</v>
      </c>
      <c r="AF253" s="39" t="s">
        <v>2029</v>
      </c>
      <c r="AG253" s="39" t="s">
        <v>2053</v>
      </c>
      <c r="AH253" s="39" t="s">
        <v>1127</v>
      </c>
      <c r="AI253" s="39" t="s">
        <v>125</v>
      </c>
      <c r="AP253" s="39">
        <f ca="1" t="shared" si="98"/>
        <v>0.43902524829723877</v>
      </c>
      <c r="AQ253" s="39">
        <f ca="1" t="shared" si="99"/>
        <v>0.8782905271819423</v>
      </c>
      <c r="AR253" s="39">
        <f ca="1" t="shared" si="100"/>
        <v>0.9025944538556976</v>
      </c>
      <c r="AS253" s="39">
        <f ca="1" t="shared" si="101"/>
        <v>0.13728008331618952</v>
      </c>
      <c r="AT253" s="39">
        <f ca="1" t="shared" si="114"/>
        <v>0.591458316806003</v>
      </c>
      <c r="AU253" s="39">
        <f ca="1" t="shared" si="115"/>
        <v>0.9234563517557186</v>
      </c>
      <c r="AV253" s="39">
        <f ca="1" t="shared" si="125"/>
        <v>0.4761575929124433</v>
      </c>
      <c r="AW253" s="39">
        <f ca="1">IF(AI253=0,"",RAND())</f>
        <v>0.5550469931057078</v>
      </c>
      <c r="BC253" s="38">
        <f ca="1" t="shared" si="124"/>
      </c>
      <c r="BD253" s="38">
        <f t="shared" si="102"/>
        <v>7</v>
      </c>
      <c r="BE253" s="38">
        <f t="shared" si="103"/>
        <v>3</v>
      </c>
      <c r="BF253" s="38">
        <f t="shared" si="104"/>
        <v>2</v>
      </c>
      <c r="BG253" s="38">
        <f t="shared" si="105"/>
        <v>8</v>
      </c>
      <c r="BH253" s="38">
        <f t="shared" si="116"/>
        <v>4</v>
      </c>
      <c r="BI253" s="38">
        <f t="shared" si="117"/>
        <v>1</v>
      </c>
      <c r="BJ253" s="38">
        <f t="shared" si="126"/>
        <v>6</v>
      </c>
      <c r="BK253" s="38">
        <f>RANK(AW253,$AP253:$BB253)</f>
        <v>5</v>
      </c>
      <c r="BR253" s="38">
        <v>251</v>
      </c>
      <c r="BS253" s="38" t="str">
        <f>HLOOKUP(BD253,$AB$2:$AN253,$BR253+1)</f>
        <v>won’t</v>
      </c>
      <c r="BT253" s="38" t="str">
        <f>HLOOKUP(BE253,$AB$2:$AN253,$BR253+1)</f>
        <v>is</v>
      </c>
      <c r="BU253" s="38" t="str">
        <f>HLOOKUP(BF253,$AB$2:$AN253,$BR253+1)</f>
        <v>it</v>
      </c>
      <c r="BV253" s="38" t="str">
        <f>HLOOKUP(BG253,$AB$2:$AN253,$BR253+1)</f>
        <v>come</v>
      </c>
      <c r="BW253" s="38" t="str">
        <f>HLOOKUP(BH253,$AB$2:$AN253,$BR253+1)</f>
        <v>raining</v>
      </c>
      <c r="BX253" s="38" t="str">
        <f>HLOOKUP(BI253,$AB$2:$AN253,$BR253+1)</f>
        <v>as</v>
      </c>
      <c r="BY253" s="38" t="str">
        <f>HLOOKUP(BJ253,$AB$2:$AN253,$BR253+1)</f>
        <v>he</v>
      </c>
      <c r="BZ253" s="38" t="str">
        <f>HLOOKUP(BK253,$AB$2:$AN253,$BR253+1)</f>
        <v>,</v>
      </c>
      <c r="CA253" s="38"/>
      <c r="CB253" s="38"/>
      <c r="CC253" s="38"/>
      <c r="CD253" s="38"/>
      <c r="CE253" s="38"/>
      <c r="CG253" s="36" t="str">
        <f t="shared" si="106"/>
        <v>接続詞</v>
      </c>
    </row>
    <row r="254" spans="18:85" ht="18.75" customHeight="1">
      <c r="R254" s="35">
        <v>1</v>
      </c>
      <c r="S254" s="2" t="s">
        <v>987</v>
      </c>
      <c r="T254" s="2"/>
      <c r="U254" s="1">
        <v>3</v>
      </c>
      <c r="V254" s="42">
        <f t="shared" si="121"/>
        <v>109</v>
      </c>
      <c r="W254" s="48" t="s">
        <v>1128</v>
      </c>
      <c r="X254" s="7" t="s">
        <v>1129</v>
      </c>
      <c r="Y254" s="42">
        <f ca="1" t="shared" si="96"/>
        <v>0.7696552043718006</v>
      </c>
      <c r="Z254" s="42">
        <f t="shared" si="97"/>
        <v>10</v>
      </c>
      <c r="AA254" s="42" t="s">
        <v>2038</v>
      </c>
      <c r="AB254" s="42" t="s">
        <v>597</v>
      </c>
      <c r="AC254" s="39" t="s">
        <v>126</v>
      </c>
      <c r="AD254" s="39" t="s">
        <v>112</v>
      </c>
      <c r="AE254" s="39" t="s">
        <v>614</v>
      </c>
      <c r="AF254" s="39" t="s">
        <v>1061</v>
      </c>
      <c r="AG254" s="39" t="s">
        <v>2029</v>
      </c>
      <c r="AH254" s="39" t="s">
        <v>138</v>
      </c>
      <c r="AI254" s="39" t="s">
        <v>16</v>
      </c>
      <c r="AJ254" s="39" t="s">
        <v>2105</v>
      </c>
      <c r="AK254" s="39" t="s">
        <v>1021</v>
      </c>
      <c r="AP254" s="39">
        <f ca="1" t="shared" si="98"/>
        <v>0.4504747952462296</v>
      </c>
      <c r="AQ254" s="39">
        <f ca="1" t="shared" si="99"/>
        <v>0.32429111322066273</v>
      </c>
      <c r="AR254" s="39">
        <f ca="1" t="shared" si="100"/>
        <v>0.0743499401286718</v>
      </c>
      <c r="AS254" s="39">
        <f ca="1" t="shared" si="101"/>
        <v>0.20764068300531985</v>
      </c>
      <c r="AT254" s="39">
        <f ca="1" t="shared" si="114"/>
        <v>0.4020890036857349</v>
      </c>
      <c r="AU254" s="39">
        <f ca="1" t="shared" si="115"/>
        <v>0.1274321976025874</v>
      </c>
      <c r="AV254" s="39">
        <f ca="1" t="shared" si="125"/>
        <v>0.7229396550107936</v>
      </c>
      <c r="AW254" s="39">
        <f ca="1">IF(AI254=0,"",RAND())</f>
        <v>0.2016788610039706</v>
      </c>
      <c r="AX254" s="39">
        <f ca="1">IF(AJ254=0,"",RAND())</f>
        <v>0.8994209199951515</v>
      </c>
      <c r="AY254" s="39">
        <f ca="1">IF(AK254=0,"",RAND())</f>
        <v>0.42418227238290207</v>
      </c>
      <c r="BC254" s="38">
        <f ca="1" t="shared" si="124"/>
      </c>
      <c r="BD254" s="38">
        <f t="shared" si="102"/>
        <v>3</v>
      </c>
      <c r="BE254" s="38">
        <f t="shared" si="103"/>
        <v>6</v>
      </c>
      <c r="BF254" s="38">
        <f t="shared" si="104"/>
        <v>10</v>
      </c>
      <c r="BG254" s="38">
        <f t="shared" si="105"/>
        <v>7</v>
      </c>
      <c r="BH254" s="38">
        <f t="shared" si="116"/>
        <v>5</v>
      </c>
      <c r="BI254" s="38">
        <f t="shared" si="117"/>
        <v>9</v>
      </c>
      <c r="BJ254" s="38">
        <f t="shared" si="126"/>
        <v>2</v>
      </c>
      <c r="BK254" s="38">
        <f>RANK(AW254,$AP254:$BB254)</f>
        <v>8</v>
      </c>
      <c r="BL254" s="38">
        <f>RANK(AX254,$AP254:$BB254)</f>
        <v>1</v>
      </c>
      <c r="BM254" s="38">
        <f>RANK(AY254,$AP254:$BB254)</f>
        <v>4</v>
      </c>
      <c r="BR254" s="38">
        <v>252</v>
      </c>
      <c r="BS254" s="38" t="str">
        <f>HLOOKUP(BD254,$AB$2:$AN254,$BR254+1)</f>
        <v>as I</v>
      </c>
      <c r="BT254" s="38" t="str">
        <f>HLOOKUP(BE254,$AB$2:$AN254,$BR254+1)</f>
        <v>,</v>
      </c>
      <c r="BU254" s="38" t="str">
        <f>HLOOKUP(BF254,$AB$2:$AN254,$BR254+1)</f>
        <v>bed</v>
      </c>
      <c r="BV254" s="38" t="str">
        <f>HLOOKUP(BG254,$AB$2:$AN254,$BR254+1)</f>
        <v>I</v>
      </c>
      <c r="BW254" s="38" t="str">
        <f>HLOOKUP(BH254,$AB$2:$AN254,$BR254+1)</f>
        <v>home</v>
      </c>
      <c r="BX254" s="38" t="str">
        <f>HLOOKUP(BI254,$AB$2:$AN254,$BR254+1)</f>
        <v>to</v>
      </c>
      <c r="BY254" s="38" t="str">
        <f>HLOOKUP(BJ254,$AB$2:$AN254,$BR254+1)</f>
        <v>soon</v>
      </c>
      <c r="BZ254" s="38" t="str">
        <f>HLOOKUP(BK254,$AB$2:$AN254,$BR254+1)</f>
        <v>went</v>
      </c>
      <c r="CA254" s="38" t="str">
        <f>HLOOKUP(BL254,$AB$2:$AN254,$BR254+1)</f>
        <v>as</v>
      </c>
      <c r="CB254" s="38" t="str">
        <f>HLOOKUP(BM254,$AB$2:$AN254,$BR254+1)</f>
        <v>got</v>
      </c>
      <c r="CC254" s="38"/>
      <c r="CD254" s="38"/>
      <c r="CE254" s="38"/>
      <c r="CG254" s="36" t="str">
        <f t="shared" si="106"/>
        <v>接続詞</v>
      </c>
    </row>
    <row r="255" spans="18:85" ht="18.75" customHeight="1">
      <c r="R255" s="35">
        <v>1</v>
      </c>
      <c r="S255" s="2" t="s">
        <v>987</v>
      </c>
      <c r="T255" s="2"/>
      <c r="U255" s="1">
        <v>3</v>
      </c>
      <c r="V255" s="42">
        <f t="shared" si="121"/>
        <v>5</v>
      </c>
      <c r="W255" s="6" t="s">
        <v>1130</v>
      </c>
      <c r="X255" s="7" t="s">
        <v>1131</v>
      </c>
      <c r="Y255" s="42">
        <f ca="1" t="shared" si="96"/>
        <v>0.9950891354534175</v>
      </c>
      <c r="Z255" s="42">
        <f t="shared" si="97"/>
        <v>9</v>
      </c>
      <c r="AA255" s="42" t="s">
        <v>2038</v>
      </c>
      <c r="AB255" s="42" t="s">
        <v>11</v>
      </c>
      <c r="AC255" s="39" t="s">
        <v>2024</v>
      </c>
      <c r="AD255" s="39" t="s">
        <v>667</v>
      </c>
      <c r="AE255" s="39" t="s">
        <v>2048</v>
      </c>
      <c r="AF255" s="39" t="s">
        <v>2032</v>
      </c>
      <c r="AG255" s="39" t="s">
        <v>138</v>
      </c>
      <c r="AH255" s="39" t="s">
        <v>672</v>
      </c>
      <c r="AI255" s="39" t="s">
        <v>152</v>
      </c>
      <c r="AJ255" s="39" t="s">
        <v>76</v>
      </c>
      <c r="AP255" s="39">
        <f ca="1" t="shared" si="98"/>
        <v>0.011450221501594804</v>
      </c>
      <c r="AQ255" s="39">
        <f ca="1" t="shared" si="99"/>
        <v>0.6639523671625691</v>
      </c>
      <c r="AR255" s="39">
        <f ca="1" t="shared" si="100"/>
        <v>0.8875249035912542</v>
      </c>
      <c r="AS255" s="39">
        <f ca="1" t="shared" si="101"/>
        <v>0.8609917649141128</v>
      </c>
      <c r="AT255" s="39">
        <f ca="1" t="shared" si="114"/>
        <v>0.5934051697079292</v>
      </c>
      <c r="AU255" s="39">
        <f ca="1" t="shared" si="115"/>
        <v>0.043498701572922016</v>
      </c>
      <c r="AV255" s="39">
        <f ca="1" t="shared" si="125"/>
        <v>0.4120751476671202</v>
      </c>
      <c r="AW255" s="39">
        <f ca="1">IF(AI255=0,"",RAND())</f>
        <v>0.20135223878770936</v>
      </c>
      <c r="AX255" s="39">
        <f ca="1">IF(AJ255=0,"",RAND())</f>
        <v>0.6916641340936138</v>
      </c>
      <c r="BC255" s="38">
        <f ca="1" t="shared" si="124"/>
      </c>
      <c r="BD255" s="38">
        <f t="shared" si="102"/>
        <v>9</v>
      </c>
      <c r="BE255" s="38">
        <f t="shared" si="103"/>
        <v>4</v>
      </c>
      <c r="BF255" s="38">
        <f t="shared" si="104"/>
        <v>1</v>
      </c>
      <c r="BG255" s="38">
        <f t="shared" si="105"/>
        <v>2</v>
      </c>
      <c r="BH255" s="38">
        <f t="shared" si="116"/>
        <v>5</v>
      </c>
      <c r="BI255" s="38">
        <f t="shared" si="117"/>
        <v>8</v>
      </c>
      <c r="BJ255" s="38">
        <f t="shared" si="126"/>
        <v>6</v>
      </c>
      <c r="BK255" s="38">
        <f>RANK(AW255,$AP255:$BB255)</f>
        <v>7</v>
      </c>
      <c r="BL255" s="38">
        <f>RANK(AX255,$AP255:$BB255)</f>
        <v>3</v>
      </c>
      <c r="BR255" s="38">
        <v>253</v>
      </c>
      <c r="BS255" s="38" t="str">
        <f>HLOOKUP(BD255,$AB$2:$AN255,$BR255+1)</f>
        <v>tennis</v>
      </c>
      <c r="BT255" s="38" t="str">
        <f>HLOOKUP(BE255,$AB$2:$AN255,$BR255+1)</f>
        <v>busy</v>
      </c>
      <c r="BU255" s="38" t="str">
        <f>HLOOKUP(BF255,$AB$2:$AN255,$BR255+1)</f>
        <v>I</v>
      </c>
      <c r="BV255" s="38" t="str">
        <f>HLOOKUP(BG255,$AB$2:$AN255,$BR255+1)</f>
        <v>am</v>
      </c>
      <c r="BW255" s="38" t="str">
        <f>HLOOKUP(BH255,$AB$2:$AN255,$BR255+1)</f>
        <v>that</v>
      </c>
      <c r="BX255" s="38" t="str">
        <f>HLOOKUP(BI255,$AB$2:$AN255,$BR255+1)</f>
        <v>play</v>
      </c>
      <c r="BY255" s="38" t="str">
        <f>HLOOKUP(BJ255,$AB$2:$AN255,$BR255+1)</f>
        <v>I</v>
      </c>
      <c r="BZ255" s="38" t="str">
        <f>HLOOKUP(BK255,$AB$2:$AN255,$BR255+1)</f>
        <v>cannot</v>
      </c>
      <c r="CA255" s="38" t="str">
        <f>HLOOKUP(BL255,$AB$2:$AN255,$BR255+1)</f>
        <v>so</v>
      </c>
      <c r="CB255" s="38"/>
      <c r="CC255" s="38"/>
      <c r="CD255" s="38"/>
      <c r="CE255" s="38"/>
      <c r="CG255" s="36" t="str">
        <f t="shared" si="106"/>
        <v>接続詞</v>
      </c>
    </row>
    <row r="256" spans="18:85" ht="18.75" customHeight="1">
      <c r="R256" s="35">
        <v>1</v>
      </c>
      <c r="S256" s="2" t="s">
        <v>987</v>
      </c>
      <c r="T256" s="2"/>
      <c r="U256" s="1">
        <v>3</v>
      </c>
      <c r="V256" s="42">
        <f t="shared" si="121"/>
        <v>15</v>
      </c>
      <c r="W256" s="5" t="s">
        <v>792</v>
      </c>
      <c r="X256" s="45" t="s">
        <v>1132</v>
      </c>
      <c r="Y256" s="42">
        <f ca="1" t="shared" si="96"/>
        <v>0.9817262880131077</v>
      </c>
      <c r="Z256" s="42">
        <f t="shared" si="97"/>
        <v>8</v>
      </c>
      <c r="AA256" s="42" t="s">
        <v>2038</v>
      </c>
      <c r="AB256" s="42" t="s">
        <v>11</v>
      </c>
      <c r="AC256" s="39" t="s">
        <v>1133</v>
      </c>
      <c r="AD256" s="39" t="s">
        <v>2032</v>
      </c>
      <c r="AE256" s="39" t="s">
        <v>2073</v>
      </c>
      <c r="AF256" s="39" t="s">
        <v>2074</v>
      </c>
      <c r="AG256" s="39" t="s">
        <v>2075</v>
      </c>
      <c r="AH256" s="39" t="s">
        <v>2076</v>
      </c>
      <c r="AI256" s="39" t="s">
        <v>2077</v>
      </c>
      <c r="AP256" s="39">
        <f ca="1" t="shared" si="98"/>
        <v>0.3985294308714429</v>
      </c>
      <c r="AQ256" s="39">
        <f ca="1" t="shared" si="99"/>
        <v>0.16886758844052596</v>
      </c>
      <c r="AR256" s="39">
        <f ca="1" t="shared" si="100"/>
        <v>0.6599130744054724</v>
      </c>
      <c r="AS256" s="39">
        <f ca="1" t="shared" si="101"/>
        <v>0.22799991878941772</v>
      </c>
      <c r="AT256" s="39">
        <f ca="1" t="shared" si="114"/>
        <v>0.21763073614465434</v>
      </c>
      <c r="AU256" s="39">
        <f ca="1" t="shared" si="115"/>
        <v>0.5627866766502276</v>
      </c>
      <c r="AV256" s="39">
        <f ca="1" t="shared" si="125"/>
        <v>0.3392783818856051</v>
      </c>
      <c r="AW256" s="39">
        <f ca="1">IF(AI256=0,"",RAND())</f>
        <v>0.26431549852775604</v>
      </c>
      <c r="BC256" s="38">
        <f ca="1" t="shared" si="124"/>
      </c>
      <c r="BD256" s="38">
        <f t="shared" si="102"/>
        <v>3</v>
      </c>
      <c r="BE256" s="38">
        <f t="shared" si="103"/>
        <v>8</v>
      </c>
      <c r="BF256" s="38">
        <f t="shared" si="104"/>
        <v>1</v>
      </c>
      <c r="BG256" s="38">
        <f t="shared" si="105"/>
        <v>6</v>
      </c>
      <c r="BH256" s="38">
        <f t="shared" si="116"/>
        <v>7</v>
      </c>
      <c r="BI256" s="38">
        <f t="shared" si="117"/>
        <v>2</v>
      </c>
      <c r="BJ256" s="38">
        <f t="shared" si="126"/>
        <v>4</v>
      </c>
      <c r="BK256" s="38">
        <f>RANK(AW256,$AP256:$BB256)</f>
        <v>5</v>
      </c>
      <c r="BR256" s="38">
        <v>254</v>
      </c>
      <c r="BS256" s="38" t="str">
        <f>HLOOKUP(BD256,$AB$2:$AN256,$BR256+1)</f>
        <v>that</v>
      </c>
      <c r="BT256" s="38" t="str">
        <f>HLOOKUP(BE256,$AB$2:$AN256,$BR256+1)</f>
        <v>tomorrow</v>
      </c>
      <c r="BU256" s="38" t="str">
        <f>HLOOKUP(BF256,$AB$2:$AN256,$BR256+1)</f>
        <v>I</v>
      </c>
      <c r="BV256" s="38" t="str">
        <f>HLOOKUP(BG256,$AB$2:$AN256,$BR256+1)</f>
        <v>be</v>
      </c>
      <c r="BW256" s="38" t="str">
        <f>HLOOKUP(BH256,$AB$2:$AN256,$BR256+1)</f>
        <v>fine</v>
      </c>
      <c r="BX256" s="38" t="str">
        <f>HLOOKUP(BI256,$AB$2:$AN256,$BR256+1)</f>
        <v>think</v>
      </c>
      <c r="BY256" s="38" t="str">
        <f>HLOOKUP(BJ256,$AB$2:$AN256,$BR256+1)</f>
        <v>it</v>
      </c>
      <c r="BZ256" s="38" t="str">
        <f>HLOOKUP(BK256,$AB$2:$AN256,$BR256+1)</f>
        <v>will</v>
      </c>
      <c r="CA256" s="38"/>
      <c r="CB256" s="38"/>
      <c r="CC256" s="38"/>
      <c r="CD256" s="38"/>
      <c r="CE256" s="38"/>
      <c r="CG256" s="36" t="str">
        <f t="shared" si="106"/>
        <v>接続詞</v>
      </c>
    </row>
    <row r="257" spans="18:85" ht="18.75" customHeight="1">
      <c r="R257" s="35">
        <v>1</v>
      </c>
      <c r="S257" s="2" t="s">
        <v>987</v>
      </c>
      <c r="T257" s="2"/>
      <c r="U257" s="1">
        <v>3</v>
      </c>
      <c r="V257" s="42">
        <f t="shared" si="121"/>
        <v>117</v>
      </c>
      <c r="W257" s="5" t="s">
        <v>854</v>
      </c>
      <c r="X257" s="45" t="s">
        <v>811</v>
      </c>
      <c r="Y257" s="42">
        <f ca="1" t="shared" si="96"/>
        <v>0.7452015767305653</v>
      </c>
      <c r="Z257" s="42">
        <f t="shared" si="97"/>
        <v>9</v>
      </c>
      <c r="AA257" s="42" t="s">
        <v>2038</v>
      </c>
      <c r="AB257" s="42" t="s">
        <v>812</v>
      </c>
      <c r="AC257" s="39" t="s">
        <v>813</v>
      </c>
      <c r="AD257" s="39" t="s">
        <v>814</v>
      </c>
      <c r="AE257" s="39" t="s">
        <v>2032</v>
      </c>
      <c r="AF257" s="39" t="s">
        <v>815</v>
      </c>
      <c r="AG257" s="39" t="s">
        <v>2074</v>
      </c>
      <c r="AH257" s="39" t="s">
        <v>816</v>
      </c>
      <c r="AI257" s="39" t="s">
        <v>817</v>
      </c>
      <c r="AJ257" s="39" t="s">
        <v>818</v>
      </c>
      <c r="AP257" s="39">
        <f ca="1" t="shared" si="98"/>
        <v>0.8992390790938816</v>
      </c>
      <c r="AQ257" s="39">
        <f ca="1" t="shared" si="99"/>
        <v>0.6383227810108583</v>
      </c>
      <c r="AR257" s="39">
        <f ca="1" t="shared" si="100"/>
        <v>0.17935930763901542</v>
      </c>
      <c r="AS257" s="39">
        <f ca="1" t="shared" si="101"/>
        <v>0.08366642012820424</v>
      </c>
      <c r="AT257" s="39">
        <f ca="1" t="shared" si="114"/>
        <v>0.6990873227704351</v>
      </c>
      <c r="AU257" s="39">
        <f ca="1" t="shared" si="115"/>
        <v>0.9479239284427248</v>
      </c>
      <c r="AV257" s="39">
        <f ca="1" t="shared" si="125"/>
        <v>0.7722282359999904</v>
      </c>
      <c r="AW257" s="39">
        <f ca="1">IF(AI257=0,"",RAND())</f>
        <v>0.26483275590526034</v>
      </c>
      <c r="AX257" s="39">
        <f ca="1">IF(AJ257=0,"",RAND())</f>
        <v>0.13382274556181817</v>
      </c>
      <c r="BD257" s="38">
        <f t="shared" si="102"/>
        <v>2</v>
      </c>
      <c r="BE257" s="38">
        <f t="shared" si="103"/>
        <v>5</v>
      </c>
      <c r="BF257" s="38">
        <f t="shared" si="104"/>
        <v>7</v>
      </c>
      <c r="BG257" s="38">
        <f t="shared" si="105"/>
        <v>9</v>
      </c>
      <c r="BH257" s="38">
        <f t="shared" si="116"/>
        <v>4</v>
      </c>
      <c r="BI257" s="38">
        <f t="shared" si="117"/>
        <v>1</v>
      </c>
      <c r="BJ257" s="38">
        <f t="shared" si="126"/>
        <v>3</v>
      </c>
      <c r="BK257" s="38">
        <f>RANK(AW257,$AP257:$BB257)</f>
        <v>6</v>
      </c>
      <c r="BL257" s="38">
        <f>RANK(AX257,$AP257:$BB257)</f>
        <v>8</v>
      </c>
      <c r="BR257" s="38">
        <v>255</v>
      </c>
      <c r="BS257" s="38" t="str">
        <f>HLOOKUP(BD257,$AB$2:$AN257,$BR257+1)</f>
        <v>paper</v>
      </c>
      <c r="BT257" s="38" t="str">
        <f>HLOOKUP(BE257,$AB$2:$AN257,$BR257+1)</f>
        <v>it</v>
      </c>
      <c r="BU257" s="38" t="str">
        <f>HLOOKUP(BF257,$AB$2:$AN257,$BR257+1)</f>
        <v>snow</v>
      </c>
      <c r="BV257" s="38" t="str">
        <f>HLOOKUP(BG257,$AB$2:$AN257,$BR257+1)</f>
        <v>evening</v>
      </c>
      <c r="BW257" s="38" t="str">
        <f>HLOOKUP(BH257,$AB$2:$AN257,$BR257+1)</f>
        <v>that</v>
      </c>
      <c r="BX257" s="38" t="str">
        <f>HLOOKUP(BI257,$AB$2:$AN257,$BR257+1)</f>
        <v>the</v>
      </c>
      <c r="BY257" s="38" t="str">
        <f>HLOOKUP(BJ257,$AB$2:$AN257,$BR257+1)</f>
        <v>says</v>
      </c>
      <c r="BZ257" s="38" t="str">
        <f>HLOOKUP(BK257,$AB$2:$AN257,$BR257+1)</f>
        <v>will</v>
      </c>
      <c r="CA257" s="38" t="str">
        <f>HLOOKUP(BL257,$AB$2:$AN257,$BR257+1)</f>
        <v>this</v>
      </c>
      <c r="CB257" s="38"/>
      <c r="CC257" s="38"/>
      <c r="CD257" s="38"/>
      <c r="CE257" s="38"/>
      <c r="CG257" s="36" t="str">
        <f t="shared" si="106"/>
        <v>接続詞</v>
      </c>
    </row>
    <row r="258" spans="18:85" ht="18.75" customHeight="1">
      <c r="R258" s="35">
        <v>1</v>
      </c>
      <c r="S258" s="2" t="s">
        <v>987</v>
      </c>
      <c r="T258" s="2"/>
      <c r="U258" s="1">
        <v>3</v>
      </c>
      <c r="V258" s="42">
        <f t="shared" si="121"/>
        <v>83</v>
      </c>
      <c r="W258" s="6" t="s">
        <v>1134</v>
      </c>
      <c r="X258" s="7" t="s">
        <v>1135</v>
      </c>
      <c r="Y258" s="42">
        <f ca="1" t="shared" si="96"/>
        <v>0.836012070881881</v>
      </c>
      <c r="Z258" s="42">
        <f t="shared" si="97"/>
        <v>6</v>
      </c>
      <c r="AA258" s="42" t="s">
        <v>2038</v>
      </c>
      <c r="AB258" s="42" t="s">
        <v>11</v>
      </c>
      <c r="AC258" s="39" t="s">
        <v>1136</v>
      </c>
      <c r="AD258" s="39" t="s">
        <v>2032</v>
      </c>
      <c r="AE258" s="39" t="s">
        <v>2053</v>
      </c>
      <c r="AF258" s="39" t="s">
        <v>245</v>
      </c>
      <c r="AG258" s="39" t="s">
        <v>1137</v>
      </c>
      <c r="AP258" s="39">
        <f ca="1" t="shared" si="98"/>
        <v>0.6888751700459002</v>
      </c>
      <c r="AQ258" s="39">
        <f ca="1" t="shared" si="99"/>
        <v>0.6543720207854093</v>
      </c>
      <c r="AR258" s="39">
        <f ca="1" t="shared" si="100"/>
        <v>0.7989431335052002</v>
      </c>
      <c r="AS258" s="39">
        <f ca="1" t="shared" si="101"/>
        <v>0.10675873619489318</v>
      </c>
      <c r="AT258" s="39">
        <f ca="1" t="shared" si="114"/>
        <v>0.6318411545710365</v>
      </c>
      <c r="AU258" s="39">
        <f ca="1" t="shared" si="115"/>
        <v>0.5233060421495823</v>
      </c>
      <c r="BD258" s="38">
        <f t="shared" si="102"/>
        <v>2</v>
      </c>
      <c r="BE258" s="38">
        <f t="shared" si="103"/>
        <v>3</v>
      </c>
      <c r="BF258" s="38">
        <f t="shared" si="104"/>
        <v>1</v>
      </c>
      <c r="BG258" s="38">
        <f t="shared" si="105"/>
        <v>6</v>
      </c>
      <c r="BH258" s="38">
        <f t="shared" si="116"/>
        <v>4</v>
      </c>
      <c r="BI258" s="38">
        <f t="shared" si="117"/>
        <v>5</v>
      </c>
      <c r="BR258" s="38">
        <v>256</v>
      </c>
      <c r="BS258" s="38" t="str">
        <f>HLOOKUP(BD258,$AB$2:$AN258,$BR258+1)</f>
        <v>thought</v>
      </c>
      <c r="BT258" s="38" t="str">
        <f>HLOOKUP(BE258,$AB$2:$AN258,$BR258+1)</f>
        <v>that</v>
      </c>
      <c r="BU258" s="38" t="str">
        <f>HLOOKUP(BF258,$AB$2:$AN258,$BR258+1)</f>
        <v>I</v>
      </c>
      <c r="BV258" s="38" t="str">
        <f>HLOOKUP(BG258,$AB$2:$AN258,$BR258+1)</f>
        <v>succeed</v>
      </c>
      <c r="BW258" s="38" t="str">
        <f>HLOOKUP(BH258,$AB$2:$AN258,$BR258+1)</f>
        <v>he</v>
      </c>
      <c r="BX258" s="38" t="str">
        <f>HLOOKUP(BI258,$AB$2:$AN258,$BR258+1)</f>
        <v>would</v>
      </c>
      <c r="BZ258" s="38"/>
      <c r="CA258" s="38"/>
      <c r="CB258" s="38"/>
      <c r="CC258" s="38"/>
      <c r="CD258" s="38"/>
      <c r="CE258" s="38"/>
      <c r="CG258" s="36" t="str">
        <f t="shared" si="106"/>
        <v>接続詞</v>
      </c>
    </row>
    <row r="259" spans="18:85" ht="18.75" customHeight="1">
      <c r="R259" s="35">
        <v>1</v>
      </c>
      <c r="S259" s="2" t="s">
        <v>1138</v>
      </c>
      <c r="T259" s="2"/>
      <c r="U259" s="1">
        <v>2</v>
      </c>
      <c r="V259" s="42">
        <f t="shared" si="121"/>
        <v>145</v>
      </c>
      <c r="W259" s="5" t="s">
        <v>1139</v>
      </c>
      <c r="X259" s="7" t="s">
        <v>1140</v>
      </c>
      <c r="Y259" s="42">
        <f ca="1" t="shared" si="96"/>
        <v>0.6858751309533861</v>
      </c>
      <c r="Z259" s="42">
        <f t="shared" si="97"/>
        <v>6</v>
      </c>
      <c r="AA259" s="42" t="s">
        <v>2038</v>
      </c>
      <c r="AB259" s="42" t="s">
        <v>1141</v>
      </c>
      <c r="AC259" s="39" t="s">
        <v>1890</v>
      </c>
      <c r="AD259" s="39" t="s">
        <v>1142</v>
      </c>
      <c r="AE259" s="39" t="s">
        <v>2054</v>
      </c>
      <c r="AF259" s="39" t="s">
        <v>1885</v>
      </c>
      <c r="AG259" s="39" t="s">
        <v>1143</v>
      </c>
      <c r="AP259" s="39">
        <f ca="1" t="shared" si="98"/>
        <v>0.9852350480882759</v>
      </c>
      <c r="AQ259" s="39">
        <f ca="1" t="shared" si="99"/>
        <v>0.20473427495750318</v>
      </c>
      <c r="AR259" s="39">
        <f ca="1" t="shared" si="100"/>
        <v>0.9066413576387478</v>
      </c>
      <c r="AS259" s="39">
        <f ca="1" t="shared" si="101"/>
        <v>0.9094566651102829</v>
      </c>
      <c r="AT259" s="39">
        <f ca="1" t="shared" si="114"/>
        <v>0.33610037014173066</v>
      </c>
      <c r="AU259" s="39">
        <f ca="1" t="shared" si="115"/>
        <v>0.05306216193685498</v>
      </c>
      <c r="BD259" s="38">
        <f t="shared" si="102"/>
        <v>1</v>
      </c>
      <c r="BE259" s="38">
        <f t="shared" si="103"/>
        <v>5</v>
      </c>
      <c r="BF259" s="38">
        <f t="shared" si="104"/>
        <v>3</v>
      </c>
      <c r="BG259" s="38">
        <f t="shared" si="105"/>
        <v>2</v>
      </c>
      <c r="BH259" s="38">
        <f t="shared" si="116"/>
        <v>4</v>
      </c>
      <c r="BI259" s="38">
        <f t="shared" si="117"/>
        <v>6</v>
      </c>
      <c r="BR259" s="38">
        <v>257</v>
      </c>
      <c r="BS259" s="38" t="str">
        <f>HLOOKUP(BD259,$AB$2:$AN259,$BR259+1)</f>
        <v>cameras</v>
      </c>
      <c r="BT259" s="38" t="str">
        <f>HLOOKUP(BE259,$AB$2:$AN259,$BR259+1)</f>
        <v>the</v>
      </c>
      <c r="BU259" s="38" t="str">
        <f>HLOOKUP(BF259,$AB$2:$AN259,$BR259+1)</f>
        <v>sold</v>
      </c>
      <c r="BV259" s="38" t="str">
        <f>HLOOKUP(BG259,$AB$2:$AN259,$BR259+1)</f>
        <v>are</v>
      </c>
      <c r="BW259" s="38" t="str">
        <f>HLOOKUP(BH259,$AB$2:$AN259,$BR259+1)</f>
        <v>at</v>
      </c>
      <c r="BX259" s="38" t="str">
        <f>HLOOKUP(BI259,$AB$2:$AN259,$BR259+1)</f>
        <v>store</v>
      </c>
      <c r="BZ259" s="38"/>
      <c r="CA259" s="38"/>
      <c r="CB259" s="38"/>
      <c r="CC259" s="38"/>
      <c r="CD259" s="38"/>
      <c r="CE259" s="38"/>
      <c r="CG259" s="36" t="str">
        <f t="shared" si="106"/>
        <v>受動態</v>
      </c>
    </row>
    <row r="260" spans="18:85" ht="18.75" customHeight="1">
      <c r="R260" s="35">
        <v>1</v>
      </c>
      <c r="S260" s="2" t="s">
        <v>1138</v>
      </c>
      <c r="T260" s="2"/>
      <c r="U260" s="1">
        <v>2</v>
      </c>
      <c r="V260" s="42">
        <f t="shared" si="121"/>
        <v>352</v>
      </c>
      <c r="W260" s="5" t="s">
        <v>1144</v>
      </c>
      <c r="X260" s="7" t="s">
        <v>1869</v>
      </c>
      <c r="Y260" s="42">
        <f ca="1" t="shared" si="96"/>
        <v>0.1909880932053527</v>
      </c>
      <c r="Z260" s="42">
        <f t="shared" si="97"/>
        <v>5</v>
      </c>
      <c r="AA260" s="42" t="s">
        <v>2038</v>
      </c>
      <c r="AB260" s="42" t="s">
        <v>1885</v>
      </c>
      <c r="AC260" s="39" t="s">
        <v>1145</v>
      </c>
      <c r="AD260" s="39" t="s">
        <v>1896</v>
      </c>
      <c r="AE260" s="39" t="s">
        <v>1146</v>
      </c>
      <c r="AF260" s="39" t="s">
        <v>2062</v>
      </c>
      <c r="AP260" s="39">
        <f ca="1" t="shared" si="98"/>
        <v>0.6348151363109469</v>
      </c>
      <c r="AQ260" s="39">
        <f ca="1" t="shared" si="99"/>
        <v>0.7307807098093226</v>
      </c>
      <c r="AR260" s="39">
        <f ca="1" t="shared" si="100"/>
        <v>0.20867803735762003</v>
      </c>
      <c r="AS260" s="39">
        <f ca="1" t="shared" si="101"/>
        <v>0.035579216794248136</v>
      </c>
      <c r="AT260" s="39">
        <f aca="true" ca="1" t="shared" si="127" ref="AT260:AT292">IF(AF260=0,"",RAND())</f>
        <v>0.638331889186291</v>
      </c>
      <c r="BC260" s="38">
        <f ca="1">IF(AO260=0,"",RAND())</f>
      </c>
      <c r="BD260" s="38">
        <f t="shared" si="102"/>
        <v>3</v>
      </c>
      <c r="BE260" s="38">
        <f t="shared" si="103"/>
        <v>1</v>
      </c>
      <c r="BF260" s="38">
        <f t="shared" si="104"/>
        <v>4</v>
      </c>
      <c r="BG260" s="38">
        <f t="shared" si="105"/>
        <v>5</v>
      </c>
      <c r="BH260" s="38">
        <f aca="true" t="shared" si="128" ref="BH260:BH292">RANK(AT260,$AP260:$BB260)</f>
        <v>2</v>
      </c>
      <c r="BR260" s="38">
        <v>258</v>
      </c>
      <c r="BS260" s="38" t="str">
        <f>HLOOKUP(BD260,$AB$2:$AN260,$BR260+1)</f>
        <v>were</v>
      </c>
      <c r="BT260" s="38" t="str">
        <f>HLOOKUP(BE260,$AB$2:$AN260,$BR260+1)</f>
        <v>the</v>
      </c>
      <c r="BU260" s="38" t="str">
        <f>HLOOKUP(BF260,$AB$2:$AN260,$BR260+1)</f>
        <v>broken</v>
      </c>
      <c r="BV260" s="38" t="str">
        <f>HLOOKUP(BG260,$AB$2:$AN260,$BR260+1)</f>
        <v>yesterday</v>
      </c>
      <c r="BW260" s="38" t="str">
        <f>HLOOKUP(BH260,$AB$2:$AN260,$BR260+1)</f>
        <v>windows</v>
      </c>
      <c r="BZ260" s="38"/>
      <c r="CA260" s="38"/>
      <c r="CB260" s="38"/>
      <c r="CC260" s="38"/>
      <c r="CD260" s="38"/>
      <c r="CE260" s="38"/>
      <c r="CG260" s="36" t="str">
        <f t="shared" si="106"/>
        <v>受動態</v>
      </c>
    </row>
    <row r="261" spans="18:85" ht="18.75" customHeight="1">
      <c r="R261" s="35">
        <v>1</v>
      </c>
      <c r="S261" s="2" t="s">
        <v>1138</v>
      </c>
      <c r="T261" s="2"/>
      <c r="U261" s="1">
        <v>2</v>
      </c>
      <c r="V261" s="42">
        <f t="shared" si="121"/>
        <v>52</v>
      </c>
      <c r="W261" s="5" t="s">
        <v>1147</v>
      </c>
      <c r="X261" s="7" t="s">
        <v>1148</v>
      </c>
      <c r="Y261" s="42">
        <f ca="1" t="shared" si="96"/>
        <v>0.9053903697689132</v>
      </c>
      <c r="Z261" s="42">
        <f t="shared" si="97"/>
        <v>5</v>
      </c>
      <c r="AA261" s="42" t="s">
        <v>2038</v>
      </c>
      <c r="AB261" s="42" t="s">
        <v>11</v>
      </c>
      <c r="AC261" s="39" t="s">
        <v>2046</v>
      </c>
      <c r="AD261" s="39" t="s">
        <v>989</v>
      </c>
      <c r="AE261" s="39" t="s">
        <v>131</v>
      </c>
      <c r="AF261" s="39" t="s">
        <v>119</v>
      </c>
      <c r="AP261" s="39">
        <f ca="1" t="shared" si="98"/>
        <v>0.46263783069719366</v>
      </c>
      <c r="AQ261" s="39">
        <f ca="1" t="shared" si="99"/>
        <v>0.7774622771389721</v>
      </c>
      <c r="AR261" s="39">
        <f ca="1" t="shared" si="100"/>
        <v>0.6683507818449055</v>
      </c>
      <c r="AS261" s="39">
        <f ca="1" t="shared" si="101"/>
        <v>0.4332808584493124</v>
      </c>
      <c r="AT261" s="39">
        <f ca="1" t="shared" si="127"/>
        <v>0.0843554988167563</v>
      </c>
      <c r="BC261" s="38">
        <f ca="1">IF(AO261=0,"",RAND())</f>
      </c>
      <c r="BD261" s="38">
        <f t="shared" si="102"/>
        <v>3</v>
      </c>
      <c r="BE261" s="38">
        <f t="shared" si="103"/>
        <v>1</v>
      </c>
      <c r="BF261" s="38">
        <f t="shared" si="104"/>
        <v>2</v>
      </c>
      <c r="BG261" s="38">
        <f t="shared" si="105"/>
        <v>4</v>
      </c>
      <c r="BH261" s="38">
        <f t="shared" si="128"/>
        <v>5</v>
      </c>
      <c r="BR261" s="38">
        <v>259</v>
      </c>
      <c r="BS261" s="38" t="str">
        <f>HLOOKUP(BD261,$AB$2:$AN261,$BR261+1)</f>
        <v>helped</v>
      </c>
      <c r="BT261" s="38" t="str">
        <f>HLOOKUP(BE261,$AB$2:$AN261,$BR261+1)</f>
        <v>I</v>
      </c>
      <c r="BU261" s="38" t="str">
        <f>HLOOKUP(BF261,$AB$2:$AN261,$BR261+1)</f>
        <v>was</v>
      </c>
      <c r="BV261" s="38" t="str">
        <f>HLOOKUP(BG261,$AB$2:$AN261,$BR261+1)</f>
        <v>by</v>
      </c>
      <c r="BW261" s="38" t="str">
        <f>HLOOKUP(BH261,$AB$2:$AN261,$BR261+1)</f>
        <v>him</v>
      </c>
      <c r="BZ261" s="38"/>
      <c r="CA261" s="38"/>
      <c r="CB261" s="38"/>
      <c r="CC261" s="38"/>
      <c r="CD261" s="38"/>
      <c r="CE261" s="38"/>
      <c r="CG261" s="36" t="str">
        <f t="shared" si="106"/>
        <v>受動態</v>
      </c>
    </row>
    <row r="262" spans="18:85" ht="18.75" customHeight="1">
      <c r="R262" s="35">
        <v>1</v>
      </c>
      <c r="S262" s="2" t="s">
        <v>1138</v>
      </c>
      <c r="T262" s="2"/>
      <c r="U262" s="1">
        <v>2</v>
      </c>
      <c r="V262" s="42">
        <f t="shared" si="121"/>
        <v>411</v>
      </c>
      <c r="W262" s="5" t="s">
        <v>1149</v>
      </c>
      <c r="X262" s="7" t="s">
        <v>1150</v>
      </c>
      <c r="Y262" s="42">
        <f ca="1" t="shared" si="96"/>
        <v>0.05014850049637509</v>
      </c>
      <c r="Z262" s="42">
        <f t="shared" si="97"/>
        <v>5</v>
      </c>
      <c r="AA262" s="42" t="s">
        <v>2014</v>
      </c>
      <c r="AB262" s="42" t="s">
        <v>1881</v>
      </c>
      <c r="AC262" s="39" t="s">
        <v>2039</v>
      </c>
      <c r="AD262" s="39" t="s">
        <v>1151</v>
      </c>
      <c r="AE262" s="39" t="s">
        <v>131</v>
      </c>
      <c r="AF262" s="39" t="s">
        <v>1152</v>
      </c>
      <c r="AP262" s="39">
        <f ca="1" t="shared" si="98"/>
        <v>0.46022580296421634</v>
      </c>
      <c r="AQ262" s="39">
        <f ca="1" t="shared" si="99"/>
        <v>0.0889379115686264</v>
      </c>
      <c r="AR262" s="39">
        <f ca="1" t="shared" si="100"/>
        <v>0.6705565154799171</v>
      </c>
      <c r="AS262" s="39">
        <f ca="1" t="shared" si="101"/>
        <v>0.9994144077795504</v>
      </c>
      <c r="AT262" s="39">
        <f ca="1" t="shared" si="127"/>
        <v>0.746865528266091</v>
      </c>
      <c r="BC262" s="38">
        <f ca="1">IF(AO262=0,"",RAND())</f>
      </c>
      <c r="BD262" s="38">
        <f t="shared" si="102"/>
        <v>4</v>
      </c>
      <c r="BE262" s="38">
        <f t="shared" si="103"/>
        <v>5</v>
      </c>
      <c r="BF262" s="38">
        <f t="shared" si="104"/>
        <v>3</v>
      </c>
      <c r="BG262" s="38">
        <f t="shared" si="105"/>
        <v>1</v>
      </c>
      <c r="BH262" s="38">
        <f t="shared" si="128"/>
        <v>2</v>
      </c>
      <c r="BR262" s="38">
        <v>260</v>
      </c>
      <c r="BS262" s="38" t="str">
        <f>HLOOKUP(BD262,$AB$2:$AN262,$BR262+1)</f>
        <v>by</v>
      </c>
      <c r="BT262" s="38" t="str">
        <f>HLOOKUP(BE262,$AB$2:$AN262,$BR262+1)</f>
        <v>everyone</v>
      </c>
      <c r="BU262" s="38" t="str">
        <f>HLOOKUP(BF262,$AB$2:$AN262,$BR262+1)</f>
        <v>liked</v>
      </c>
      <c r="BV262" s="38" t="str">
        <f>HLOOKUP(BG262,$AB$2:$AN262,$BR262+1)</f>
        <v>is</v>
      </c>
      <c r="BW262" s="38" t="str">
        <f>HLOOKUP(BH262,$AB$2:$AN262,$BR262+1)</f>
        <v>she</v>
      </c>
      <c r="BZ262" s="38"/>
      <c r="CA262" s="38"/>
      <c r="CB262" s="38"/>
      <c r="CC262" s="38"/>
      <c r="CD262" s="38"/>
      <c r="CE262" s="38"/>
      <c r="CG262" s="36" t="str">
        <f t="shared" si="106"/>
        <v>受動態</v>
      </c>
    </row>
    <row r="263" spans="18:85" ht="18.75" customHeight="1">
      <c r="R263" s="35">
        <v>1</v>
      </c>
      <c r="S263" s="2" t="s">
        <v>1138</v>
      </c>
      <c r="T263" s="2"/>
      <c r="U263" s="1">
        <v>2</v>
      </c>
      <c r="V263" s="42">
        <f t="shared" si="121"/>
        <v>127</v>
      </c>
      <c r="W263" s="5" t="s">
        <v>1153</v>
      </c>
      <c r="X263" s="7" t="s">
        <v>1154</v>
      </c>
      <c r="Y263" s="42">
        <f ca="1" t="shared" si="96"/>
        <v>0.7197503748997829</v>
      </c>
      <c r="Z263" s="42">
        <f t="shared" si="97"/>
        <v>7</v>
      </c>
      <c r="AA263" s="42" t="s">
        <v>2014</v>
      </c>
      <c r="AB263" s="42" t="s">
        <v>944</v>
      </c>
      <c r="AC263" s="39" t="s">
        <v>2046</v>
      </c>
      <c r="AD263" s="39" t="s">
        <v>2018</v>
      </c>
      <c r="AE263" s="39" t="s">
        <v>56</v>
      </c>
      <c r="AF263" s="39" t="s">
        <v>1155</v>
      </c>
      <c r="AG263" s="39" t="s">
        <v>131</v>
      </c>
      <c r="AH263" s="39" t="s">
        <v>119</v>
      </c>
      <c r="AP263" s="39">
        <f ca="1" t="shared" si="98"/>
        <v>0.6717899317140603</v>
      </c>
      <c r="AQ263" s="39">
        <f ca="1" t="shared" si="99"/>
        <v>0.8602463637863798</v>
      </c>
      <c r="AR263" s="39">
        <f ca="1" t="shared" si="100"/>
        <v>0.6908657460355538</v>
      </c>
      <c r="AS263" s="39">
        <f ca="1" t="shared" si="101"/>
        <v>0.0070726466685382405</v>
      </c>
      <c r="AT263" s="39">
        <f ca="1" t="shared" si="127"/>
        <v>0.2038188151742668</v>
      </c>
      <c r="AU263" s="39">
        <f ca="1">IF(AG263=0,"",RAND())</f>
        <v>0.9159108264743383</v>
      </c>
      <c r="AV263" s="39">
        <f ca="1">IF(AH263=0,"",RAND())</f>
        <v>0.3715538044764646</v>
      </c>
      <c r="BD263" s="38">
        <f t="shared" si="102"/>
        <v>4</v>
      </c>
      <c r="BE263" s="38">
        <f t="shared" si="103"/>
        <v>2</v>
      </c>
      <c r="BF263" s="38">
        <f t="shared" si="104"/>
        <v>3</v>
      </c>
      <c r="BG263" s="38">
        <f t="shared" si="105"/>
        <v>7</v>
      </c>
      <c r="BH263" s="38">
        <f t="shared" si="128"/>
        <v>6</v>
      </c>
      <c r="BI263" s="38">
        <f>RANK(AU263,$AP263:$BB263)</f>
        <v>1</v>
      </c>
      <c r="BJ263" s="38">
        <f>RANK(AV263,$AP263:$BB263)</f>
        <v>5</v>
      </c>
      <c r="BR263" s="38">
        <v>261</v>
      </c>
      <c r="BS263" s="38" t="str">
        <f>HLOOKUP(BD263,$AB$2:$AN263,$BR263+1)</f>
        <v>car</v>
      </c>
      <c r="BT263" s="38" t="str">
        <f>HLOOKUP(BE263,$AB$2:$AN263,$BR263+1)</f>
        <v>was</v>
      </c>
      <c r="BU263" s="38" t="str">
        <f>HLOOKUP(BF263,$AB$2:$AN263,$BR263+1)</f>
        <v>this</v>
      </c>
      <c r="BV263" s="38" t="str">
        <f>HLOOKUP(BG263,$AB$2:$AN263,$BR263+1)</f>
        <v>him</v>
      </c>
      <c r="BW263" s="38" t="str">
        <f>HLOOKUP(BH263,$AB$2:$AN263,$BR263+1)</f>
        <v>by</v>
      </c>
      <c r="BX263" s="38" t="str">
        <f>HLOOKUP(BI263,$AB$2:$AN263,$BR263+1)</f>
        <v>when</v>
      </c>
      <c r="BY263" s="38" t="str">
        <f>HLOOKUP(BJ263,$AB$2:$AN263,$BR263+1)</f>
        <v>washed</v>
      </c>
      <c r="BZ263" s="38"/>
      <c r="CA263" s="38"/>
      <c r="CB263" s="38"/>
      <c r="CC263" s="38"/>
      <c r="CD263" s="38"/>
      <c r="CE263" s="38"/>
      <c r="CG263" s="36" t="str">
        <f t="shared" si="106"/>
        <v>受動態</v>
      </c>
    </row>
    <row r="264" spans="18:85" ht="18.75" customHeight="1">
      <c r="R264" s="35">
        <v>1</v>
      </c>
      <c r="S264" s="2" t="s">
        <v>1138</v>
      </c>
      <c r="T264" s="2"/>
      <c r="U264" s="1">
        <v>2</v>
      </c>
      <c r="V264" s="42">
        <f t="shared" si="121"/>
        <v>61</v>
      </c>
      <c r="W264" s="5" t="s">
        <v>1156</v>
      </c>
      <c r="X264" s="7" t="s">
        <v>1157</v>
      </c>
      <c r="Y264" s="42">
        <f ca="1" t="shared" si="96"/>
        <v>0.8797588907677172</v>
      </c>
      <c r="Z264" s="42">
        <f t="shared" si="97"/>
        <v>6</v>
      </c>
      <c r="AA264" s="42" t="s">
        <v>2014</v>
      </c>
      <c r="AB264" s="42" t="s">
        <v>131</v>
      </c>
      <c r="AC264" s="39" t="s">
        <v>1158</v>
      </c>
      <c r="AD264" s="39" t="s">
        <v>1881</v>
      </c>
      <c r="AE264" s="39" t="s">
        <v>2018</v>
      </c>
      <c r="AF264" s="39" t="s">
        <v>2088</v>
      </c>
      <c r="AG264" s="39" t="s">
        <v>1159</v>
      </c>
      <c r="AP264" s="39">
        <f ca="1" t="shared" si="98"/>
        <v>0.32726726988268745</v>
      </c>
      <c r="AQ264" s="39">
        <f ca="1" t="shared" si="99"/>
        <v>0.3031845178734509</v>
      </c>
      <c r="AR264" s="39">
        <f ca="1" t="shared" si="100"/>
        <v>0.7864770351613815</v>
      </c>
      <c r="AS264" s="39">
        <f ca="1" t="shared" si="101"/>
        <v>0.057032475335493604</v>
      </c>
      <c r="AT264" s="39">
        <f ca="1" t="shared" si="127"/>
        <v>0.20228931992726684</v>
      </c>
      <c r="AU264" s="39">
        <f aca="true" ca="1" t="shared" si="129" ref="AU264:AU270">IF(AG264=0,"",RAND())</f>
        <v>0.8947380056876539</v>
      </c>
      <c r="BD264" s="38">
        <f t="shared" si="102"/>
        <v>3</v>
      </c>
      <c r="BE264" s="38">
        <f t="shared" si="103"/>
        <v>4</v>
      </c>
      <c r="BF264" s="38">
        <f t="shared" si="104"/>
        <v>2</v>
      </c>
      <c r="BG264" s="38">
        <f t="shared" si="105"/>
        <v>6</v>
      </c>
      <c r="BH264" s="38">
        <f t="shared" si="128"/>
        <v>5</v>
      </c>
      <c r="BI264" s="38">
        <f aca="true" t="shared" si="130" ref="BI264:BI270">RANK(AU264,$AP264:$BB264)</f>
        <v>1</v>
      </c>
      <c r="BR264" s="38">
        <v>262</v>
      </c>
      <c r="BS264" s="38" t="str">
        <f>HLOOKUP(BD264,$AB$2:$AN264,$BR264+1)</f>
        <v>is</v>
      </c>
      <c r="BT264" s="38" t="str">
        <f>HLOOKUP(BE264,$AB$2:$AN264,$BR264+1)</f>
        <v>this</v>
      </c>
      <c r="BU264" s="38" t="str">
        <f>HLOOKUP(BF264,$AB$2:$AN264,$BR264+1)</f>
        <v>whom</v>
      </c>
      <c r="BV264" s="38" t="str">
        <f>HLOOKUP(BG264,$AB$2:$AN264,$BR264+1)</f>
        <v>cleaned</v>
      </c>
      <c r="BW264" s="38" t="str">
        <f>HLOOKUP(BH264,$AB$2:$AN264,$BR264+1)</f>
        <v>room</v>
      </c>
      <c r="BX264" s="38" t="str">
        <f>HLOOKUP(BI264,$AB$2:$AN264,$BR264+1)</f>
        <v>by</v>
      </c>
      <c r="BZ264" s="38"/>
      <c r="CA264" s="38"/>
      <c r="CB264" s="38"/>
      <c r="CC264" s="38"/>
      <c r="CD264" s="38"/>
      <c r="CE264" s="38"/>
      <c r="CG264" s="36" t="str">
        <f t="shared" si="106"/>
        <v>受動態</v>
      </c>
    </row>
    <row r="265" spans="18:85" ht="18.75" customHeight="1">
      <c r="R265" s="35">
        <v>1</v>
      </c>
      <c r="S265" s="2" t="s">
        <v>1138</v>
      </c>
      <c r="T265" s="2"/>
      <c r="U265" s="1">
        <v>2</v>
      </c>
      <c r="V265" s="42">
        <f t="shared" si="121"/>
        <v>294</v>
      </c>
      <c r="W265" s="5" t="s">
        <v>1160</v>
      </c>
      <c r="X265" s="7" t="s">
        <v>1161</v>
      </c>
      <c r="Y265" s="42">
        <f aca="true" ca="1" t="shared" si="131" ref="Y265:Y330">IF(R265=0,"",RAND())</f>
        <v>0.32339322975045626</v>
      </c>
      <c r="Z265" s="42">
        <f aca="true" t="shared" si="132" ref="Z265:Z330">COUNTA(AB265:AN265)</f>
        <v>7</v>
      </c>
      <c r="AA265" s="42" t="s">
        <v>2038</v>
      </c>
      <c r="AB265" s="42" t="s">
        <v>2018</v>
      </c>
      <c r="AC265" s="39" t="s">
        <v>139</v>
      </c>
      <c r="AD265" s="39" t="s">
        <v>2046</v>
      </c>
      <c r="AE265" s="39" t="s">
        <v>1904</v>
      </c>
      <c r="AF265" s="39" t="s">
        <v>1162</v>
      </c>
      <c r="AG265" s="39" t="s">
        <v>131</v>
      </c>
      <c r="AH265" s="39" t="s">
        <v>136</v>
      </c>
      <c r="AP265" s="39">
        <f aca="true" ca="1" t="shared" si="133" ref="AP265:AP330">IF(AB265=0,"",RAND())</f>
        <v>0.8263063844322183</v>
      </c>
      <c r="AQ265" s="39">
        <f aca="true" ca="1" t="shared" si="134" ref="AQ265:AQ330">IF(AC265=0,"",RAND())</f>
        <v>0.36632850881559076</v>
      </c>
      <c r="AR265" s="39">
        <f aca="true" ca="1" t="shared" si="135" ref="AR265:AR330">IF(AD265=0,"",RAND())</f>
        <v>0.9236120779168415</v>
      </c>
      <c r="AS265" s="39">
        <f aca="true" ca="1" t="shared" si="136" ref="AS265:AS330">IF(AE265=0,"",RAND())</f>
        <v>0.6318720068612598</v>
      </c>
      <c r="AT265" s="39">
        <f ca="1" t="shared" si="127"/>
        <v>0.005544221300596064</v>
      </c>
      <c r="AU265" s="39">
        <f ca="1" t="shared" si="129"/>
        <v>0.6611243931539434</v>
      </c>
      <c r="AV265" s="39">
        <f ca="1">IF(AH265=0,"",RAND())</f>
        <v>0.11399216487858244</v>
      </c>
      <c r="BD265" s="38">
        <f aca="true" t="shared" si="137" ref="BD265:BD330">RANK(AP265,$AP265:$BB265)</f>
        <v>2</v>
      </c>
      <c r="BE265" s="38">
        <f aca="true" t="shared" si="138" ref="BE265:BE330">RANK(AQ265,$AP265:$BB265)</f>
        <v>5</v>
      </c>
      <c r="BF265" s="38">
        <f aca="true" t="shared" si="139" ref="BF265:BF330">RANK(AR265,$AP265:$BB265)</f>
        <v>1</v>
      </c>
      <c r="BG265" s="38">
        <f aca="true" t="shared" si="140" ref="BG265:BG330">RANK(AS265,$AP265:$BB265)</f>
        <v>4</v>
      </c>
      <c r="BH265" s="38">
        <f t="shared" si="128"/>
        <v>7</v>
      </c>
      <c r="BI265" s="38">
        <f t="shared" si="130"/>
        <v>3</v>
      </c>
      <c r="BJ265" s="38">
        <f>RANK(AV265,$AP265:$BB265)</f>
        <v>6</v>
      </c>
      <c r="BR265" s="38">
        <v>263</v>
      </c>
      <c r="BS265" s="38" t="str">
        <f>HLOOKUP(BD265,$AB$2:$AN265,$BR265+1)</f>
        <v>letter</v>
      </c>
      <c r="BT265" s="38" t="str">
        <f>HLOOKUP(BE265,$AB$2:$AN265,$BR265+1)</f>
        <v>written</v>
      </c>
      <c r="BU265" s="38" t="str">
        <f>HLOOKUP(BF265,$AB$2:$AN265,$BR265+1)</f>
        <v>this</v>
      </c>
      <c r="BV265" s="38" t="str">
        <f>HLOOKUP(BG265,$AB$2:$AN265,$BR265+1)</f>
        <v>not</v>
      </c>
      <c r="BW265" s="38" t="str">
        <f>HLOOKUP(BH265,$AB$2:$AN265,$BR265+1)</f>
        <v>her</v>
      </c>
      <c r="BX265" s="38" t="str">
        <f>HLOOKUP(BI265,$AB$2:$AN265,$BR265+1)</f>
        <v>was</v>
      </c>
      <c r="BY265" s="38" t="str">
        <f>HLOOKUP(BJ265,$AB$2:$AN265,$BR265+1)</f>
        <v>by</v>
      </c>
      <c r="BZ265" s="38"/>
      <c r="CA265" s="38"/>
      <c r="CB265" s="38"/>
      <c r="CC265" s="38"/>
      <c r="CD265" s="38"/>
      <c r="CE265" s="38"/>
      <c r="CG265" s="36" t="str">
        <f t="shared" si="106"/>
        <v>受動態</v>
      </c>
    </row>
    <row r="266" spans="18:85" ht="18.75" customHeight="1">
      <c r="R266" s="35">
        <v>1</v>
      </c>
      <c r="S266" s="2" t="s">
        <v>1138</v>
      </c>
      <c r="T266" s="2"/>
      <c r="U266" s="1">
        <v>2</v>
      </c>
      <c r="V266" s="42">
        <f t="shared" si="121"/>
        <v>316</v>
      </c>
      <c r="W266" s="5" t="s">
        <v>1163</v>
      </c>
      <c r="X266" s="7" t="s">
        <v>1164</v>
      </c>
      <c r="Y266" s="42">
        <f ca="1" t="shared" si="131"/>
        <v>0.2562363792308997</v>
      </c>
      <c r="Z266" s="42">
        <f t="shared" si="132"/>
        <v>8</v>
      </c>
      <c r="AA266" s="42" t="s">
        <v>2038</v>
      </c>
      <c r="AB266" s="42" t="s">
        <v>2018</v>
      </c>
      <c r="AC266" s="39" t="s">
        <v>2088</v>
      </c>
      <c r="AD266" s="39" t="s">
        <v>1881</v>
      </c>
      <c r="AE266" s="39" t="s">
        <v>382</v>
      </c>
      <c r="AF266" s="39" t="s">
        <v>1159</v>
      </c>
      <c r="AG266" s="39" t="s">
        <v>131</v>
      </c>
      <c r="AH266" s="39" t="s">
        <v>149</v>
      </c>
      <c r="AI266" s="39" t="s">
        <v>2041</v>
      </c>
      <c r="AP266" s="39">
        <f ca="1" t="shared" si="133"/>
        <v>0.10814255155725316</v>
      </c>
      <c r="AQ266" s="39">
        <f ca="1" t="shared" si="134"/>
        <v>0.2793258437833208</v>
      </c>
      <c r="AR266" s="39">
        <f ca="1" t="shared" si="135"/>
        <v>0.4704387959937262</v>
      </c>
      <c r="AS266" s="39">
        <f ca="1" t="shared" si="136"/>
        <v>0.6048158859129984</v>
      </c>
      <c r="AT266" s="39">
        <f ca="1" t="shared" si="127"/>
        <v>0.39074245438479016</v>
      </c>
      <c r="AU266" s="39">
        <f ca="1" t="shared" si="129"/>
        <v>0.6929715130241714</v>
      </c>
      <c r="AV266" s="39">
        <f ca="1">IF(AH266=0,"",RAND())</f>
        <v>0.88455641038703</v>
      </c>
      <c r="AW266" s="39">
        <f ca="1">IF(AI266=0,"",RAND())</f>
        <v>0.4398334110219668</v>
      </c>
      <c r="BC266" s="38">
        <f ca="1">IF(AO266=0,"",RAND())</f>
      </c>
      <c r="BD266" s="38">
        <f t="shared" si="137"/>
        <v>8</v>
      </c>
      <c r="BE266" s="38">
        <f t="shared" si="138"/>
        <v>7</v>
      </c>
      <c r="BF266" s="38">
        <f t="shared" si="139"/>
        <v>4</v>
      </c>
      <c r="BG266" s="38">
        <f t="shared" si="140"/>
        <v>3</v>
      </c>
      <c r="BH266" s="38">
        <f t="shared" si="128"/>
        <v>6</v>
      </c>
      <c r="BI266" s="38">
        <f t="shared" si="130"/>
        <v>2</v>
      </c>
      <c r="BJ266" s="38">
        <f>RANK(AV266,$AP266:$BB266)</f>
        <v>1</v>
      </c>
      <c r="BK266" s="38">
        <f>RANK(AW266,$AP266:$BB266)</f>
        <v>5</v>
      </c>
      <c r="BR266" s="38">
        <v>264</v>
      </c>
      <c r="BS266" s="38" t="str">
        <f>HLOOKUP(BD266,$AB$2:$AN266,$BR266+1)</f>
        <v>mother</v>
      </c>
      <c r="BT266" s="38" t="str">
        <f>HLOOKUP(BE266,$AB$2:$AN266,$BR266+1)</f>
        <v>my</v>
      </c>
      <c r="BU266" s="38" t="str">
        <f>HLOOKUP(BF266,$AB$2:$AN266,$BR266+1)</f>
        <v>usually</v>
      </c>
      <c r="BV266" s="38" t="str">
        <f>HLOOKUP(BG266,$AB$2:$AN266,$BR266+1)</f>
        <v>is</v>
      </c>
      <c r="BW266" s="38" t="str">
        <f>HLOOKUP(BH266,$AB$2:$AN266,$BR266+1)</f>
        <v>by</v>
      </c>
      <c r="BX266" s="38" t="str">
        <f>HLOOKUP(BI266,$AB$2:$AN266,$BR266+1)</f>
        <v>room</v>
      </c>
      <c r="BY266" s="38" t="str">
        <f>HLOOKUP(BJ266,$AB$2:$AN266,$BR266+1)</f>
        <v>this</v>
      </c>
      <c r="BZ266" s="38" t="str">
        <f>HLOOKUP(BK266,$AB$2:$AN266,$BR266+1)</f>
        <v>cleaned</v>
      </c>
      <c r="CA266" s="38"/>
      <c r="CB266" s="38"/>
      <c r="CC266" s="38"/>
      <c r="CD266" s="38"/>
      <c r="CE266" s="38"/>
      <c r="CG266" s="36" t="str">
        <f aca="true" t="shared" si="141" ref="CG266:CG331">S266</f>
        <v>受動態</v>
      </c>
    </row>
    <row r="267" spans="18:85" ht="18.75" customHeight="1">
      <c r="R267" s="35">
        <v>1</v>
      </c>
      <c r="S267" s="2" t="s">
        <v>1138</v>
      </c>
      <c r="T267" s="2"/>
      <c r="U267" s="1">
        <v>2</v>
      </c>
      <c r="V267" s="42">
        <f t="shared" si="121"/>
        <v>135</v>
      </c>
      <c r="W267" s="5" t="s">
        <v>855</v>
      </c>
      <c r="X267" s="7" t="s">
        <v>820</v>
      </c>
      <c r="Y267" s="42">
        <f ca="1" t="shared" si="131"/>
        <v>0.708807426665977</v>
      </c>
      <c r="Z267" s="42">
        <f t="shared" si="132"/>
        <v>8</v>
      </c>
      <c r="AA267" s="42" t="s">
        <v>2038</v>
      </c>
      <c r="AB267" s="42" t="s">
        <v>2053</v>
      </c>
      <c r="AC267" s="39" t="s">
        <v>2046</v>
      </c>
      <c r="AD267" s="39" t="s">
        <v>1165</v>
      </c>
      <c r="AE267" s="39" t="s">
        <v>2054</v>
      </c>
      <c r="AF267" s="39" t="s">
        <v>131</v>
      </c>
      <c r="AG267" s="39" t="s">
        <v>821</v>
      </c>
      <c r="AH267" s="39" t="s">
        <v>822</v>
      </c>
      <c r="AI267" s="39" t="s">
        <v>823</v>
      </c>
      <c r="AP267" s="39">
        <f ca="1" t="shared" si="133"/>
        <v>0.07208021973860834</v>
      </c>
      <c r="AQ267" s="39">
        <f ca="1" t="shared" si="134"/>
        <v>0.11116505287252759</v>
      </c>
      <c r="AR267" s="39">
        <f ca="1" t="shared" si="135"/>
        <v>0.9633112610934826</v>
      </c>
      <c r="AS267" s="39">
        <f ca="1" t="shared" si="136"/>
        <v>0.9597658846573403</v>
      </c>
      <c r="AT267" s="39">
        <f ca="1" t="shared" si="127"/>
        <v>0.8912221990930105</v>
      </c>
      <c r="AU267" s="39">
        <f ca="1" t="shared" si="129"/>
        <v>0.9045442924559328</v>
      </c>
      <c r="AV267" s="39">
        <f ca="1">IF(AH267=0,"",RAND())</f>
        <v>0.7408232097162157</v>
      </c>
      <c r="AW267" s="39">
        <f ca="1">IF(AI267=0,"",RAND())</f>
        <v>0.8360696229547422</v>
      </c>
      <c r="BD267" s="38">
        <f t="shared" si="137"/>
        <v>8</v>
      </c>
      <c r="BE267" s="38">
        <f t="shared" si="138"/>
        <v>7</v>
      </c>
      <c r="BF267" s="38">
        <f t="shared" si="139"/>
        <v>1</v>
      </c>
      <c r="BG267" s="38">
        <f t="shared" si="140"/>
        <v>2</v>
      </c>
      <c r="BH267" s="38">
        <f t="shared" si="128"/>
        <v>4</v>
      </c>
      <c r="BI267" s="38">
        <f t="shared" si="130"/>
        <v>3</v>
      </c>
      <c r="BJ267" s="38">
        <f>RANK(AV267,$AP267:$BB267)</f>
        <v>6</v>
      </c>
      <c r="BK267" s="38">
        <f>RANK(AW267,$AP267:$BB267)</f>
        <v>5</v>
      </c>
      <c r="BR267" s="38">
        <v>265</v>
      </c>
      <c r="BS267" s="38" t="str">
        <f>HLOOKUP(BD267,$AB$2:$AN267,$BR267+1)</f>
        <v>classmates</v>
      </c>
      <c r="BT267" s="38" t="str">
        <f>HLOOKUP(BE267,$AB$2:$AN267,$BR267+1)</f>
        <v>his</v>
      </c>
      <c r="BU267" s="38" t="str">
        <f>HLOOKUP(BF267,$AB$2:$AN267,$BR267+1)</f>
        <v>he</v>
      </c>
      <c r="BV267" s="38" t="str">
        <f>HLOOKUP(BG267,$AB$2:$AN267,$BR267+1)</f>
        <v>was</v>
      </c>
      <c r="BW267" s="38" t="str">
        <f>HLOOKUP(BH267,$AB$2:$AN267,$BR267+1)</f>
        <v>at</v>
      </c>
      <c r="BX267" s="38" t="str">
        <f>HLOOKUP(BI267,$AB$2:$AN267,$BR267+1)</f>
        <v>laughed</v>
      </c>
      <c r="BY267" s="38" t="str">
        <f>HLOOKUP(BJ267,$AB$2:$AN267,$BR267+1)</f>
        <v>all</v>
      </c>
      <c r="BZ267" s="38" t="str">
        <f>HLOOKUP(BK267,$AB$2:$AN267,$BR267+1)</f>
        <v>by</v>
      </c>
      <c r="CA267" s="38"/>
      <c r="CB267" s="38"/>
      <c r="CC267" s="38"/>
      <c r="CD267" s="38"/>
      <c r="CE267" s="38"/>
      <c r="CG267" s="36" t="str">
        <f t="shared" si="141"/>
        <v>受動態</v>
      </c>
    </row>
    <row r="268" spans="18:85" ht="18.75" customHeight="1">
      <c r="R268" s="35">
        <v>1</v>
      </c>
      <c r="S268" s="2" t="s">
        <v>1138</v>
      </c>
      <c r="T268" s="2"/>
      <c r="U268" s="1">
        <v>3</v>
      </c>
      <c r="V268" s="42">
        <f t="shared" si="121"/>
        <v>254</v>
      </c>
      <c r="W268" s="2" t="s">
        <v>1203</v>
      </c>
      <c r="X268" s="1" t="s">
        <v>1204</v>
      </c>
      <c r="Y268" s="42">
        <f ca="1">IF(R268=0,"",RAND())</f>
        <v>0.4090642865597087</v>
      </c>
      <c r="Z268" s="42">
        <f>COUNTA(AB268:AN268)</f>
        <v>8</v>
      </c>
      <c r="AA268" s="42" t="s">
        <v>2038</v>
      </c>
      <c r="AB268" s="42" t="s">
        <v>2053</v>
      </c>
      <c r="AC268" s="39" t="s">
        <v>1881</v>
      </c>
      <c r="AD268" s="39" t="s">
        <v>1167</v>
      </c>
      <c r="AE268" s="39" t="s">
        <v>2105</v>
      </c>
      <c r="AF268" s="39" t="s">
        <v>1152</v>
      </c>
      <c r="AG268" s="39" t="s">
        <v>1907</v>
      </c>
      <c r="AH268" s="39" t="s">
        <v>1885</v>
      </c>
      <c r="AI268" s="39" t="s">
        <v>1205</v>
      </c>
      <c r="AP268" s="39">
        <f ca="1">IF(AB268=0,"",RAND())</f>
        <v>0.3742974776018319</v>
      </c>
      <c r="AQ268" s="39">
        <f ca="1">IF(AC268=0,"",RAND())</f>
        <v>0.1868545275911606</v>
      </c>
      <c r="AR268" s="39">
        <f ca="1">IF(AD268=0,"",RAND())</f>
        <v>0.30964247278837975</v>
      </c>
      <c r="AS268" s="39">
        <f ca="1">IF(AE268=0,"",RAND())</f>
        <v>0.2100522546775474</v>
      </c>
      <c r="AT268" s="39">
        <f ca="1">IF(AF268=0,"",RAND())</f>
        <v>0.13452018819302403</v>
      </c>
      <c r="AU268" s="39">
        <f ca="1" t="shared" si="129"/>
        <v>0.33409524368896126</v>
      </c>
      <c r="AV268" s="39">
        <f ca="1">IF(AH268=0,"",RAND())</f>
        <v>0.3607152692885651</v>
      </c>
      <c r="AW268" s="39">
        <f ca="1">IF(AI268=0,"",RAND())</f>
        <v>0.014271761580042952</v>
      </c>
      <c r="BC268" s="38">
        <f ca="1">IF(AO268=0,"",RAND())</f>
      </c>
      <c r="BD268" s="38">
        <f>RANK(AP268,$AP268:$BB268)</f>
        <v>1</v>
      </c>
      <c r="BE268" s="38">
        <f>RANK(AQ268,$AP268:$BB268)</f>
        <v>6</v>
      </c>
      <c r="BF268" s="38">
        <f>RANK(AR268,$AP268:$BB268)</f>
        <v>4</v>
      </c>
      <c r="BG268" s="38">
        <f>RANK(AS268,$AP268:$BB268)</f>
        <v>5</v>
      </c>
      <c r="BH268" s="38">
        <f>RANK(AT268,$AP268:$BB268)</f>
        <v>7</v>
      </c>
      <c r="BI268" s="38">
        <f t="shared" si="130"/>
        <v>3</v>
      </c>
      <c r="BJ268" s="38">
        <f>RANK(AV268,$AP268:$BB268)</f>
        <v>2</v>
      </c>
      <c r="BK268" s="38">
        <f>RANK(AW268,$AP268:$BB268)</f>
        <v>8</v>
      </c>
      <c r="BR268" s="38">
        <v>266</v>
      </c>
      <c r="BS268" s="38" t="str">
        <f>HLOOKUP(BD268,$AB$2:$AN268,$BR268+1)</f>
        <v>he</v>
      </c>
      <c r="BT268" s="38" t="str">
        <f>HLOOKUP(BE268,$AB$2:$AN268,$BR268+1)</f>
        <v>in</v>
      </c>
      <c r="BU268" s="38" t="str">
        <f>HLOOKUP(BF268,$AB$2:$AN268,$BR268+1)</f>
        <v>to</v>
      </c>
      <c r="BV268" s="38" t="str">
        <f>HLOOKUP(BG268,$AB$2:$AN268,$BR268+1)</f>
        <v>everyone</v>
      </c>
      <c r="BW268" s="38" t="str">
        <f>HLOOKUP(BH268,$AB$2:$AN268,$BR268+1)</f>
        <v>the</v>
      </c>
      <c r="BX268" s="38" t="str">
        <f>HLOOKUP(BI268,$AB$2:$AN268,$BR268+1)</f>
        <v>known</v>
      </c>
      <c r="BY268" s="38" t="str">
        <f>HLOOKUP(BJ268,$AB$2:$AN268,$BR268+1)</f>
        <v>is</v>
      </c>
      <c r="BZ268" s="38" t="str">
        <f>HLOOKUP(BK268,$AB$2:$AN268,$BR268+1)</f>
        <v>town</v>
      </c>
      <c r="CA268" s="38"/>
      <c r="CB268" s="38"/>
      <c r="CC268" s="38"/>
      <c r="CD268" s="38"/>
      <c r="CE268" s="38"/>
      <c r="CG268" s="36" t="str">
        <f>S268</f>
        <v>受動態</v>
      </c>
    </row>
    <row r="269" spans="18:85" ht="18.75" customHeight="1">
      <c r="R269" s="35">
        <v>1</v>
      </c>
      <c r="S269" s="2" t="s">
        <v>1138</v>
      </c>
      <c r="T269" s="2"/>
      <c r="U269" s="1"/>
      <c r="V269" s="42">
        <f t="shared" si="121"/>
        <v>164</v>
      </c>
      <c r="W269" s="5" t="s">
        <v>824</v>
      </c>
      <c r="X269" s="7" t="s">
        <v>825</v>
      </c>
      <c r="Y269" s="42">
        <f ca="1" t="shared" si="131"/>
        <v>0.6316853028993685</v>
      </c>
      <c r="Z269" s="42">
        <f t="shared" si="132"/>
        <v>7</v>
      </c>
      <c r="AA269" s="42" t="s">
        <v>2038</v>
      </c>
      <c r="AB269" s="42" t="s">
        <v>692</v>
      </c>
      <c r="AC269" s="39" t="s">
        <v>717</v>
      </c>
      <c r="AD269" s="39" t="s">
        <v>826</v>
      </c>
      <c r="AE269" s="39" t="s">
        <v>2105</v>
      </c>
      <c r="AF269" s="39" t="s">
        <v>827</v>
      </c>
      <c r="AG269" s="39" t="s">
        <v>696</v>
      </c>
      <c r="AH269" s="39" t="s">
        <v>828</v>
      </c>
      <c r="AP269" s="39">
        <f ca="1" t="shared" si="133"/>
        <v>0.23103040058270574</v>
      </c>
      <c r="AQ269" s="39">
        <f ca="1" t="shared" si="134"/>
        <v>0.1608911227530887</v>
      </c>
      <c r="AR269" s="39">
        <f ca="1" t="shared" si="135"/>
        <v>0.3230435580841231</v>
      </c>
      <c r="AS269" s="39">
        <f ca="1" t="shared" si="136"/>
        <v>0.15141224960804223</v>
      </c>
      <c r="AT269" s="39">
        <f ca="1" t="shared" si="127"/>
        <v>0.8221109441730221</v>
      </c>
      <c r="AU269" s="39">
        <f ca="1" t="shared" si="129"/>
        <v>0.16290972325011044</v>
      </c>
      <c r="AV269" s="39">
        <f ca="1">IF(AH269=0,"",RAND())</f>
        <v>0.14771903933461794</v>
      </c>
      <c r="BC269" s="38">
        <f ca="1">IF(AO269=0,"",RAND())</f>
      </c>
      <c r="BD269" s="38">
        <f t="shared" si="137"/>
        <v>3</v>
      </c>
      <c r="BE269" s="38">
        <f t="shared" si="138"/>
        <v>5</v>
      </c>
      <c r="BF269" s="38">
        <f t="shared" si="139"/>
        <v>2</v>
      </c>
      <c r="BG269" s="38">
        <f t="shared" si="140"/>
        <v>6</v>
      </c>
      <c r="BH269" s="38">
        <f t="shared" si="128"/>
        <v>1</v>
      </c>
      <c r="BI269" s="38">
        <f t="shared" si="130"/>
        <v>4</v>
      </c>
      <c r="BJ269" s="38">
        <f>RANK(AV269,$AP269:$BB269)</f>
        <v>7</v>
      </c>
      <c r="BR269" s="38">
        <v>267</v>
      </c>
      <c r="BS269" s="38" t="str">
        <f>HLOOKUP(BD269,$AB$2:$AN269,$BR269+1)</f>
        <v>spoken</v>
      </c>
      <c r="BT269" s="38" t="str">
        <f>HLOOKUP(BE269,$AB$2:$AN269,$BR269+1)</f>
        <v>by</v>
      </c>
      <c r="BU269" s="38" t="str">
        <f>HLOOKUP(BF269,$AB$2:$AN269,$BR269+1)</f>
        <v>was</v>
      </c>
      <c r="BV269" s="38" t="str">
        <f>HLOOKUP(BG269,$AB$2:$AN269,$BR269+1)</f>
        <v>a</v>
      </c>
      <c r="BW269" s="38" t="str">
        <f>HLOOKUP(BH269,$AB$2:$AN269,$BR269+1)</f>
        <v>I</v>
      </c>
      <c r="BX269" s="38" t="str">
        <f>HLOOKUP(BI269,$AB$2:$AN269,$BR269+1)</f>
        <v>to</v>
      </c>
      <c r="BY269" s="38" t="str">
        <f>HLOOKUP(BJ269,$AB$2:$AN269,$BR269+1)</f>
        <v>foreigner</v>
      </c>
      <c r="BZ269" s="38"/>
      <c r="CA269" s="38"/>
      <c r="CB269" s="38"/>
      <c r="CC269" s="38"/>
      <c r="CD269" s="38"/>
      <c r="CE269" s="38"/>
      <c r="CG269" s="36" t="str">
        <f t="shared" si="141"/>
        <v>受動態</v>
      </c>
    </row>
    <row r="270" spans="18:85" ht="18.75" customHeight="1">
      <c r="R270" s="35">
        <v>1</v>
      </c>
      <c r="S270" s="2" t="s">
        <v>1138</v>
      </c>
      <c r="T270" s="2"/>
      <c r="U270" s="1">
        <v>2</v>
      </c>
      <c r="V270" s="42">
        <f t="shared" si="121"/>
        <v>9</v>
      </c>
      <c r="W270" s="5" t="s">
        <v>1168</v>
      </c>
      <c r="X270" s="7" t="s">
        <v>1169</v>
      </c>
      <c r="Y270" s="42">
        <f ca="1" t="shared" si="131"/>
        <v>0.9926867746983152</v>
      </c>
      <c r="Z270" s="42">
        <f t="shared" si="132"/>
        <v>6</v>
      </c>
      <c r="AA270" s="42" t="s">
        <v>2038</v>
      </c>
      <c r="AB270" s="42" t="s">
        <v>2080</v>
      </c>
      <c r="AC270" s="39" t="s">
        <v>1896</v>
      </c>
      <c r="AD270" s="39" t="s">
        <v>1170</v>
      </c>
      <c r="AE270" s="39" t="s">
        <v>2054</v>
      </c>
      <c r="AF270" s="39" t="s">
        <v>1885</v>
      </c>
      <c r="AG270" s="39" t="s">
        <v>1171</v>
      </c>
      <c r="AP270" s="39">
        <f ca="1" t="shared" si="133"/>
        <v>0.599558180668514</v>
      </c>
      <c r="AQ270" s="39">
        <f ca="1" t="shared" si="134"/>
        <v>0.47221934547562583</v>
      </c>
      <c r="AR270" s="39">
        <f ca="1" t="shared" si="135"/>
        <v>0.8775189161212671</v>
      </c>
      <c r="AS270" s="39">
        <f ca="1" t="shared" si="136"/>
        <v>0.9437316190999561</v>
      </c>
      <c r="AT270" s="39">
        <f ca="1" t="shared" si="127"/>
        <v>0.32460222696408714</v>
      </c>
      <c r="AU270" s="39">
        <f ca="1" t="shared" si="129"/>
        <v>0.1297980142997741</v>
      </c>
      <c r="BD270" s="38">
        <f t="shared" si="137"/>
        <v>3</v>
      </c>
      <c r="BE270" s="38">
        <f t="shared" si="138"/>
        <v>4</v>
      </c>
      <c r="BF270" s="38">
        <f t="shared" si="139"/>
        <v>2</v>
      </c>
      <c r="BG270" s="38">
        <f t="shared" si="140"/>
        <v>1</v>
      </c>
      <c r="BH270" s="38">
        <f t="shared" si="128"/>
        <v>5</v>
      </c>
      <c r="BI270" s="38">
        <f t="shared" si="130"/>
        <v>6</v>
      </c>
      <c r="BR270" s="38">
        <v>268</v>
      </c>
      <c r="BS270" s="38" t="str">
        <f>HLOOKUP(BD270,$AB$2:$AN270,$BR270+1)</f>
        <v>surprised</v>
      </c>
      <c r="BT270" s="38" t="str">
        <f>HLOOKUP(BE270,$AB$2:$AN270,$BR270+1)</f>
        <v>at</v>
      </c>
      <c r="BU270" s="38" t="str">
        <f>HLOOKUP(BF270,$AB$2:$AN270,$BR270+1)</f>
        <v>were</v>
      </c>
      <c r="BV270" s="38" t="str">
        <f>HLOOKUP(BG270,$AB$2:$AN270,$BR270+1)</f>
        <v>we</v>
      </c>
      <c r="BW270" s="38" t="str">
        <f>HLOOKUP(BH270,$AB$2:$AN270,$BR270+1)</f>
        <v>the</v>
      </c>
      <c r="BX270" s="38" t="str">
        <f>HLOOKUP(BI270,$AB$2:$AN270,$BR270+1)</f>
        <v>news</v>
      </c>
      <c r="BZ270" s="38"/>
      <c r="CA270" s="38"/>
      <c r="CB270" s="38"/>
      <c r="CC270" s="38"/>
      <c r="CD270" s="38"/>
      <c r="CE270" s="38"/>
      <c r="CG270" s="36" t="str">
        <f t="shared" si="141"/>
        <v>受動態</v>
      </c>
    </row>
    <row r="271" spans="18:85" ht="18.75" customHeight="1">
      <c r="R271" s="35">
        <v>1</v>
      </c>
      <c r="S271" s="2" t="s">
        <v>1138</v>
      </c>
      <c r="T271" s="2"/>
      <c r="U271" s="1">
        <v>2</v>
      </c>
      <c r="V271" s="42">
        <f aca="true" t="shared" si="142" ref="V271:V285">IF(R271=1,RANK(Y271,Y$3:Y$998),"")</f>
        <v>268</v>
      </c>
      <c r="W271" s="5" t="s">
        <v>1172</v>
      </c>
      <c r="X271" s="7" t="s">
        <v>1173</v>
      </c>
      <c r="Y271" s="42">
        <f ca="1" t="shared" si="131"/>
        <v>0.3881413121539028</v>
      </c>
      <c r="Z271" s="42">
        <f t="shared" si="132"/>
        <v>5</v>
      </c>
      <c r="AA271" s="42" t="s">
        <v>2038</v>
      </c>
      <c r="AB271" s="42" t="s">
        <v>1885</v>
      </c>
      <c r="AC271" s="39" t="s">
        <v>599</v>
      </c>
      <c r="AD271" s="39" t="s">
        <v>1881</v>
      </c>
      <c r="AE271" s="39" t="s">
        <v>1174</v>
      </c>
      <c r="AF271" s="39" t="s">
        <v>1175</v>
      </c>
      <c r="AP271" s="39">
        <f ca="1" t="shared" si="133"/>
        <v>0.16712007426663983</v>
      </c>
      <c r="AQ271" s="39">
        <f ca="1" t="shared" si="134"/>
        <v>0.4975763726697575</v>
      </c>
      <c r="AR271" s="39">
        <f ca="1" t="shared" si="135"/>
        <v>0.9088829896885668</v>
      </c>
      <c r="AS271" s="39">
        <f ca="1" t="shared" si="136"/>
        <v>0.07951896884983878</v>
      </c>
      <c r="AT271" s="39">
        <f ca="1" t="shared" si="127"/>
        <v>0.3511687314149814</v>
      </c>
      <c r="BC271" s="38">
        <f ca="1">IF(AO271=0,"",RAND())</f>
      </c>
      <c r="BD271" s="38">
        <f t="shared" si="137"/>
        <v>4</v>
      </c>
      <c r="BE271" s="38">
        <f t="shared" si="138"/>
        <v>2</v>
      </c>
      <c r="BF271" s="38">
        <f t="shared" si="139"/>
        <v>1</v>
      </c>
      <c r="BG271" s="38">
        <f t="shared" si="140"/>
        <v>5</v>
      </c>
      <c r="BH271" s="38">
        <f t="shared" si="128"/>
        <v>3</v>
      </c>
      <c r="BR271" s="38">
        <v>269</v>
      </c>
      <c r="BS271" s="38" t="str">
        <f>HLOOKUP(BD271,$AB$2:$AN271,$BR271+1)</f>
        <v>called</v>
      </c>
      <c r="BT271" s="38" t="str">
        <f>HLOOKUP(BE271,$AB$2:$AN271,$BR271+1)</f>
        <v>dog</v>
      </c>
      <c r="BU271" s="38" t="str">
        <f>HLOOKUP(BF271,$AB$2:$AN271,$BR271+1)</f>
        <v>the</v>
      </c>
      <c r="BV271" s="38" t="str">
        <f>HLOOKUP(BG271,$AB$2:$AN271,$BR271+1)</f>
        <v>Ben</v>
      </c>
      <c r="BW271" s="38" t="str">
        <f>HLOOKUP(BH271,$AB$2:$AN271,$BR271+1)</f>
        <v>is</v>
      </c>
      <c r="BZ271" s="38"/>
      <c r="CA271" s="38"/>
      <c r="CB271" s="38"/>
      <c r="CC271" s="38"/>
      <c r="CD271" s="38"/>
      <c r="CE271" s="38"/>
      <c r="CG271" s="36" t="str">
        <f t="shared" si="141"/>
        <v>受動態</v>
      </c>
    </row>
    <row r="272" spans="18:85" ht="18.75" customHeight="1">
      <c r="R272" s="35">
        <v>1</v>
      </c>
      <c r="S272" s="2" t="s">
        <v>1138</v>
      </c>
      <c r="T272" s="2"/>
      <c r="U272" s="1">
        <v>2</v>
      </c>
      <c r="V272" s="42">
        <f t="shared" si="142"/>
        <v>370</v>
      </c>
      <c r="W272" s="5" t="s">
        <v>1176</v>
      </c>
      <c r="X272" s="7" t="s">
        <v>1177</v>
      </c>
      <c r="Y272" s="42">
        <f ca="1" t="shared" si="131"/>
        <v>0.14715366347935466</v>
      </c>
      <c r="Z272" s="42">
        <f t="shared" si="132"/>
        <v>8</v>
      </c>
      <c r="AA272" s="42" t="s">
        <v>104</v>
      </c>
      <c r="AB272" s="42" t="s">
        <v>1885</v>
      </c>
      <c r="AC272" s="39" t="s">
        <v>84</v>
      </c>
      <c r="AD272" s="39" t="s">
        <v>2074</v>
      </c>
      <c r="AE272" s="39" t="s">
        <v>2075</v>
      </c>
      <c r="AF272" s="39" t="s">
        <v>1178</v>
      </c>
      <c r="AG272" s="39" t="s">
        <v>131</v>
      </c>
      <c r="AH272" s="39" t="s">
        <v>1179</v>
      </c>
      <c r="AI272" s="39" t="s">
        <v>1180</v>
      </c>
      <c r="AP272" s="39">
        <f ca="1" t="shared" si="133"/>
        <v>0.6097875246898925</v>
      </c>
      <c r="AQ272" s="39">
        <f ca="1" t="shared" si="134"/>
        <v>0.9346069794342586</v>
      </c>
      <c r="AR272" s="39">
        <f ca="1" t="shared" si="135"/>
        <v>0.9864720238540388</v>
      </c>
      <c r="AS272" s="39">
        <f ca="1" t="shared" si="136"/>
        <v>0.10227048778379899</v>
      </c>
      <c r="AT272" s="39">
        <f ca="1" t="shared" si="127"/>
        <v>0.35307327051465975</v>
      </c>
      <c r="AU272" s="39">
        <f ca="1">IF(AG272=0,"",RAND())</f>
        <v>0.7439167244734428</v>
      </c>
      <c r="AV272" s="39">
        <f ca="1">IF(AH272=0,"",RAND())</f>
        <v>0.21747805368187745</v>
      </c>
      <c r="AW272" s="39">
        <f ca="1">IF(AI272=0,"",RAND())</f>
        <v>0.06329220971841587</v>
      </c>
      <c r="BC272" s="38">
        <f ca="1">IF(AO272=0,"",RAND())</f>
      </c>
      <c r="BD272" s="38">
        <f t="shared" si="137"/>
        <v>4</v>
      </c>
      <c r="BE272" s="38">
        <f t="shared" si="138"/>
        <v>2</v>
      </c>
      <c r="BF272" s="38">
        <f t="shared" si="139"/>
        <v>1</v>
      </c>
      <c r="BG272" s="38">
        <f t="shared" si="140"/>
        <v>7</v>
      </c>
      <c r="BH272" s="38">
        <f t="shared" si="128"/>
        <v>5</v>
      </c>
      <c r="BI272" s="38">
        <f>RANK(AU272,$AP272:$BB272)</f>
        <v>3</v>
      </c>
      <c r="BJ272" s="38">
        <f>RANK(AV272,$AP272:$BB272)</f>
        <v>6</v>
      </c>
      <c r="BK272" s="38">
        <f>RANK(AW272,$AP272:$BB272)</f>
        <v>8</v>
      </c>
      <c r="BR272" s="38">
        <v>270</v>
      </c>
      <c r="BS272" s="38" t="str">
        <f>HLOOKUP(BD272,$AB$2:$AN272,$BR272+1)</f>
        <v>be</v>
      </c>
      <c r="BT272" s="38" t="str">
        <f>HLOOKUP(BE272,$AB$2:$AN272,$BR272+1)</f>
        <v>song</v>
      </c>
      <c r="BU272" s="38" t="str">
        <f>HLOOKUP(BF272,$AB$2:$AN272,$BR272+1)</f>
        <v>the</v>
      </c>
      <c r="BV272" s="38" t="str">
        <f>HLOOKUP(BG272,$AB$2:$AN272,$BR272+1)</f>
        <v>young</v>
      </c>
      <c r="BW272" s="38" t="str">
        <f>HLOOKUP(BH272,$AB$2:$AN272,$BR272+1)</f>
        <v>sung</v>
      </c>
      <c r="BX272" s="38" t="str">
        <f>HLOOKUP(BI272,$AB$2:$AN272,$BR272+1)</f>
        <v>will</v>
      </c>
      <c r="BY272" s="38" t="str">
        <f>HLOOKUP(BJ272,$AB$2:$AN272,$BR272+1)</f>
        <v>by</v>
      </c>
      <c r="BZ272" s="38" t="str">
        <f>HLOOKUP(BK272,$AB$2:$AN272,$BR272+1)</f>
        <v>people</v>
      </c>
      <c r="CA272" s="38"/>
      <c r="CB272" s="38"/>
      <c r="CC272" s="38"/>
      <c r="CD272" s="38"/>
      <c r="CE272" s="38"/>
      <c r="CG272" s="36" t="str">
        <f t="shared" si="141"/>
        <v>受動態</v>
      </c>
    </row>
    <row r="273" spans="18:85" ht="18.75" customHeight="1">
      <c r="R273" s="35">
        <v>1</v>
      </c>
      <c r="S273" s="2" t="s">
        <v>1138</v>
      </c>
      <c r="T273" s="2"/>
      <c r="U273" s="1">
        <v>3</v>
      </c>
      <c r="V273" s="42">
        <f t="shared" si="142"/>
        <v>255</v>
      </c>
      <c r="W273" s="2" t="s">
        <v>1181</v>
      </c>
      <c r="X273" s="1" t="s">
        <v>1182</v>
      </c>
      <c r="Y273" s="42">
        <f ca="1" t="shared" si="131"/>
        <v>0.40745603074208825</v>
      </c>
      <c r="Z273" s="42">
        <f t="shared" si="132"/>
        <v>5</v>
      </c>
      <c r="AA273" s="42" t="s">
        <v>2038</v>
      </c>
      <c r="AB273" s="42" t="s">
        <v>393</v>
      </c>
      <c r="AC273" s="39" t="s">
        <v>1881</v>
      </c>
      <c r="AD273" s="39" t="s">
        <v>1183</v>
      </c>
      <c r="AE273" s="39" t="s">
        <v>1907</v>
      </c>
      <c r="AF273" s="39" t="s">
        <v>1184</v>
      </c>
      <c r="AP273" s="39">
        <f ca="1" t="shared" si="133"/>
        <v>0.06101816073678279</v>
      </c>
      <c r="AQ273" s="39">
        <f ca="1" t="shared" si="134"/>
        <v>0.4706835959437747</v>
      </c>
      <c r="AR273" s="39">
        <f ca="1" t="shared" si="135"/>
        <v>0.7949227638111291</v>
      </c>
      <c r="AS273" s="39">
        <f ca="1" t="shared" si="136"/>
        <v>0.7593778323145033</v>
      </c>
      <c r="AT273" s="39">
        <f ca="1" t="shared" si="127"/>
        <v>0.14779038909928888</v>
      </c>
      <c r="BC273" s="38">
        <f ca="1">IF(AO273=0,"",RAND())</f>
      </c>
      <c r="BD273" s="38">
        <f t="shared" si="137"/>
        <v>5</v>
      </c>
      <c r="BE273" s="38">
        <f t="shared" si="138"/>
        <v>3</v>
      </c>
      <c r="BF273" s="38">
        <f t="shared" si="139"/>
        <v>1</v>
      </c>
      <c r="BG273" s="38">
        <f t="shared" si="140"/>
        <v>2</v>
      </c>
      <c r="BH273" s="38">
        <f t="shared" si="128"/>
        <v>4</v>
      </c>
      <c r="BR273" s="38">
        <v>271</v>
      </c>
      <c r="BS273" s="38" t="str">
        <f>HLOOKUP(BD273,$AB$2:$AN273,$BR273+1)</f>
        <v>Australia</v>
      </c>
      <c r="BT273" s="38" t="str">
        <f>HLOOKUP(BE273,$AB$2:$AN273,$BR273+1)</f>
        <v>spoken</v>
      </c>
      <c r="BU273" s="38" t="str">
        <f>HLOOKUP(BF273,$AB$2:$AN273,$BR273+1)</f>
        <v>English</v>
      </c>
      <c r="BV273" s="38" t="str">
        <f>HLOOKUP(BG273,$AB$2:$AN273,$BR273+1)</f>
        <v>is</v>
      </c>
      <c r="BW273" s="38" t="str">
        <f>HLOOKUP(BH273,$AB$2:$AN273,$BR273+1)</f>
        <v>in</v>
      </c>
      <c r="BZ273" s="38"/>
      <c r="CA273" s="38"/>
      <c r="CB273" s="38"/>
      <c r="CC273" s="38"/>
      <c r="CD273" s="38"/>
      <c r="CE273" s="38"/>
      <c r="CG273" s="36" t="str">
        <f t="shared" si="141"/>
        <v>受動態</v>
      </c>
    </row>
    <row r="274" spans="18:85" ht="18.75" customHeight="1">
      <c r="R274" s="35">
        <v>1</v>
      </c>
      <c r="S274" s="2" t="s">
        <v>1138</v>
      </c>
      <c r="T274" s="2"/>
      <c r="U274" s="1">
        <v>3</v>
      </c>
      <c r="V274" s="42">
        <f t="shared" si="142"/>
        <v>81</v>
      </c>
      <c r="W274" s="2" t="s">
        <v>1185</v>
      </c>
      <c r="X274" s="1" t="s">
        <v>1186</v>
      </c>
      <c r="Y274" s="42">
        <f ca="1" t="shared" si="131"/>
        <v>0.8370049180486914</v>
      </c>
      <c r="Z274" s="42">
        <f t="shared" si="132"/>
        <v>6</v>
      </c>
      <c r="AA274" s="42" t="s">
        <v>2038</v>
      </c>
      <c r="AB274" s="42" t="s">
        <v>2018</v>
      </c>
      <c r="AC274" s="39" t="s">
        <v>1883</v>
      </c>
      <c r="AD274" s="39" t="s">
        <v>2046</v>
      </c>
      <c r="AE274" s="39" t="s">
        <v>1187</v>
      </c>
      <c r="AF274" s="39" t="s">
        <v>2049</v>
      </c>
      <c r="AG274" s="39" t="s">
        <v>974</v>
      </c>
      <c r="AP274" s="39">
        <f ca="1" t="shared" si="133"/>
        <v>0.01980748391339393</v>
      </c>
      <c r="AQ274" s="39">
        <f ca="1" t="shared" si="134"/>
        <v>0.7406265134417931</v>
      </c>
      <c r="AR274" s="39">
        <f ca="1" t="shared" si="135"/>
        <v>0.9043155118499211</v>
      </c>
      <c r="AS274" s="39">
        <f ca="1" t="shared" si="136"/>
        <v>0.42152616642744256</v>
      </c>
      <c r="AT274" s="39">
        <f ca="1" t="shared" si="127"/>
        <v>0.4939688780750666</v>
      </c>
      <c r="AU274" s="39">
        <f ca="1">IF(AG274=0,"",RAND())</f>
        <v>0.47967857522927204</v>
      </c>
      <c r="BD274" s="38">
        <f t="shared" si="137"/>
        <v>6</v>
      </c>
      <c r="BE274" s="38">
        <f t="shared" si="138"/>
        <v>2</v>
      </c>
      <c r="BF274" s="38">
        <f t="shared" si="139"/>
        <v>1</v>
      </c>
      <c r="BG274" s="38">
        <f t="shared" si="140"/>
        <v>5</v>
      </c>
      <c r="BH274" s="38">
        <f t="shared" si="128"/>
        <v>3</v>
      </c>
      <c r="BI274" s="38">
        <f>RANK(AU274,$AP274:$BB274)</f>
        <v>4</v>
      </c>
      <c r="BR274" s="38">
        <v>272</v>
      </c>
      <c r="BS274" s="38" t="str">
        <f>HLOOKUP(BD274,$AB$2:$AN274,$BR274+1)</f>
        <v>year</v>
      </c>
      <c r="BT274" s="38" t="str">
        <f>HLOOKUP(BE274,$AB$2:$AN274,$BR274+1)</f>
        <v>book</v>
      </c>
      <c r="BU274" s="38" t="str">
        <f>HLOOKUP(BF274,$AB$2:$AN274,$BR274+1)</f>
        <v>this</v>
      </c>
      <c r="BV274" s="38" t="str">
        <f>HLOOKUP(BG274,$AB$2:$AN274,$BR274+1)</f>
        <v>last</v>
      </c>
      <c r="BW274" s="38" t="str">
        <f>HLOOKUP(BH274,$AB$2:$AN274,$BR274+1)</f>
        <v>was</v>
      </c>
      <c r="BX274" s="38" t="str">
        <f>HLOOKUP(BI274,$AB$2:$AN274,$BR274+1)</f>
        <v>published</v>
      </c>
      <c r="BZ274" s="38"/>
      <c r="CA274" s="38"/>
      <c r="CB274" s="38"/>
      <c r="CC274" s="38"/>
      <c r="CD274" s="38"/>
      <c r="CE274" s="38"/>
      <c r="CG274" s="36" t="str">
        <f t="shared" si="141"/>
        <v>受動態</v>
      </c>
    </row>
    <row r="275" spans="18:85" ht="18.75" customHeight="1">
      <c r="R275" s="35">
        <v>1</v>
      </c>
      <c r="S275" s="2" t="s">
        <v>1138</v>
      </c>
      <c r="T275" s="2"/>
      <c r="U275" s="1">
        <v>3</v>
      </c>
      <c r="V275" s="42">
        <f t="shared" si="142"/>
        <v>235</v>
      </c>
      <c r="W275" s="2" t="s">
        <v>1188</v>
      </c>
      <c r="X275" s="1" t="s">
        <v>1189</v>
      </c>
      <c r="Y275" s="42">
        <f ca="1" t="shared" si="131"/>
        <v>0.4366271561979538</v>
      </c>
      <c r="Z275" s="42">
        <f t="shared" si="132"/>
        <v>5</v>
      </c>
      <c r="AA275" s="42" t="s">
        <v>2038</v>
      </c>
      <c r="AB275" s="42" t="s">
        <v>1190</v>
      </c>
      <c r="AC275" s="39" t="s">
        <v>1881</v>
      </c>
      <c r="AD275" s="39" t="s">
        <v>1191</v>
      </c>
      <c r="AE275" s="39" t="s">
        <v>131</v>
      </c>
      <c r="AF275" s="39" t="s">
        <v>611</v>
      </c>
      <c r="AP275" s="39">
        <f ca="1" t="shared" si="133"/>
        <v>0.3124207149963478</v>
      </c>
      <c r="AQ275" s="39">
        <f ca="1" t="shared" si="134"/>
        <v>0.49516897913199753</v>
      </c>
      <c r="AR275" s="39">
        <f ca="1" t="shared" si="135"/>
        <v>0.26587105534777233</v>
      </c>
      <c r="AS275" s="39">
        <f ca="1" t="shared" si="136"/>
        <v>0.7176561545377249</v>
      </c>
      <c r="AT275" s="39">
        <f ca="1" t="shared" si="127"/>
        <v>0.33096157047208963</v>
      </c>
      <c r="BC275" s="38">
        <f ca="1">IF(AO275=0,"",RAND())</f>
      </c>
      <c r="BD275" s="38">
        <f t="shared" si="137"/>
        <v>4</v>
      </c>
      <c r="BE275" s="38">
        <f t="shared" si="138"/>
        <v>2</v>
      </c>
      <c r="BF275" s="38">
        <f t="shared" si="139"/>
        <v>5</v>
      </c>
      <c r="BG275" s="38">
        <f t="shared" si="140"/>
        <v>1</v>
      </c>
      <c r="BH275" s="38">
        <f t="shared" si="128"/>
        <v>3</v>
      </c>
      <c r="BR275" s="38">
        <v>273</v>
      </c>
      <c r="BS275" s="38" t="str">
        <f>HLOOKUP(BD275,$AB$2:$AN275,$BR275+1)</f>
        <v>by</v>
      </c>
      <c r="BT275" s="38" t="str">
        <f>HLOOKUP(BE275,$AB$2:$AN275,$BR275+1)</f>
        <v>is</v>
      </c>
      <c r="BU275" s="38" t="str">
        <f>HLOOKUP(BF275,$AB$2:$AN275,$BR275+1)</f>
        <v>Jim</v>
      </c>
      <c r="BV275" s="38" t="str">
        <f>HLOOKUP(BG275,$AB$2:$AN275,$BR275+1)</f>
        <v>Lucy</v>
      </c>
      <c r="BW275" s="38" t="str">
        <f>HLOOKUP(BH275,$AB$2:$AN275,$BR275+1)</f>
        <v>loved</v>
      </c>
      <c r="BZ275" s="38"/>
      <c r="CA275" s="38"/>
      <c r="CB275" s="38"/>
      <c r="CC275" s="38"/>
      <c r="CD275" s="38"/>
      <c r="CE275" s="38"/>
      <c r="CG275" s="36" t="str">
        <f t="shared" si="141"/>
        <v>受動態</v>
      </c>
    </row>
    <row r="276" spans="18:85" ht="18.75" customHeight="1">
      <c r="R276" s="35">
        <v>1</v>
      </c>
      <c r="S276" s="2" t="s">
        <v>1138</v>
      </c>
      <c r="T276" s="2"/>
      <c r="U276" s="1">
        <v>3</v>
      </c>
      <c r="V276" s="42">
        <f t="shared" si="142"/>
        <v>293</v>
      </c>
      <c r="W276" s="2" t="s">
        <v>1192</v>
      </c>
      <c r="X276" s="1" t="s">
        <v>1193</v>
      </c>
      <c r="Y276" s="42">
        <f ca="1" t="shared" si="131"/>
        <v>0.32662802010408054</v>
      </c>
      <c r="Z276" s="42">
        <f t="shared" si="132"/>
        <v>6</v>
      </c>
      <c r="AA276" s="42" t="s">
        <v>2038</v>
      </c>
      <c r="AB276" s="42" t="s">
        <v>1885</v>
      </c>
      <c r="AC276" s="39" t="s">
        <v>1194</v>
      </c>
      <c r="AD276" s="39" t="s">
        <v>2046</v>
      </c>
      <c r="AE276" s="39" t="s">
        <v>1195</v>
      </c>
      <c r="AF276" s="39" t="s">
        <v>131</v>
      </c>
      <c r="AG276" s="39" t="s">
        <v>119</v>
      </c>
      <c r="AP276" s="39">
        <f ca="1" t="shared" si="133"/>
        <v>0.008953236572078804</v>
      </c>
      <c r="AQ276" s="39">
        <f ca="1" t="shared" si="134"/>
        <v>0.14106337438593702</v>
      </c>
      <c r="AR276" s="39">
        <f ca="1" t="shared" si="135"/>
        <v>0.59472684428751</v>
      </c>
      <c r="AS276" s="39">
        <f ca="1" t="shared" si="136"/>
        <v>0.29139574648575217</v>
      </c>
      <c r="AT276" s="39">
        <f ca="1" t="shared" si="127"/>
        <v>0.023664747635636196</v>
      </c>
      <c r="AU276" s="39">
        <f ca="1">IF(AG276=0,"",RAND())</f>
        <v>0.6228135295830841</v>
      </c>
      <c r="BD276" s="38">
        <f t="shared" si="137"/>
        <v>6</v>
      </c>
      <c r="BE276" s="38">
        <f t="shared" si="138"/>
        <v>4</v>
      </c>
      <c r="BF276" s="38">
        <f t="shared" si="139"/>
        <v>2</v>
      </c>
      <c r="BG276" s="38">
        <f t="shared" si="140"/>
        <v>3</v>
      </c>
      <c r="BH276" s="38">
        <f t="shared" si="128"/>
        <v>5</v>
      </c>
      <c r="BI276" s="38">
        <f>RANK(AU276,$AP276:$BB276)</f>
        <v>1</v>
      </c>
      <c r="BR276" s="38">
        <v>274</v>
      </c>
      <c r="BS276" s="38" t="str">
        <f>HLOOKUP(BD276,$AB$2:$AN276,$BR276+1)</f>
        <v>him</v>
      </c>
      <c r="BT276" s="38" t="str">
        <f>HLOOKUP(BE276,$AB$2:$AN276,$BR276+1)</f>
        <v>opened</v>
      </c>
      <c r="BU276" s="38" t="str">
        <f>HLOOKUP(BF276,$AB$2:$AN276,$BR276+1)</f>
        <v>door</v>
      </c>
      <c r="BV276" s="38" t="str">
        <f>HLOOKUP(BG276,$AB$2:$AN276,$BR276+1)</f>
        <v>was</v>
      </c>
      <c r="BW276" s="38" t="str">
        <f>HLOOKUP(BH276,$AB$2:$AN276,$BR276+1)</f>
        <v>by</v>
      </c>
      <c r="BX276" s="38" t="str">
        <f>HLOOKUP(BI276,$AB$2:$AN276,$BR276+1)</f>
        <v>the</v>
      </c>
      <c r="BZ276" s="38"/>
      <c r="CA276" s="38"/>
      <c r="CB276" s="38"/>
      <c r="CC276" s="38"/>
      <c r="CD276" s="38"/>
      <c r="CE276" s="38"/>
      <c r="CG276" s="36" t="str">
        <f t="shared" si="141"/>
        <v>受動態</v>
      </c>
    </row>
    <row r="277" spans="18:85" ht="18.75" customHeight="1">
      <c r="R277" s="35">
        <v>1</v>
      </c>
      <c r="S277" s="2" t="s">
        <v>1138</v>
      </c>
      <c r="T277" s="2"/>
      <c r="U277" s="1">
        <v>3</v>
      </c>
      <c r="V277" s="42">
        <f t="shared" si="142"/>
        <v>422</v>
      </c>
      <c r="W277" s="2" t="s">
        <v>1196</v>
      </c>
      <c r="X277" s="1" t="s">
        <v>1197</v>
      </c>
      <c r="Y277" s="42">
        <f ca="1" t="shared" si="131"/>
        <v>0.025112442174991978</v>
      </c>
      <c r="Z277" s="42">
        <f t="shared" si="132"/>
        <v>5</v>
      </c>
      <c r="AA277" s="42" t="s">
        <v>2014</v>
      </c>
      <c r="AB277" s="42" t="s">
        <v>1896</v>
      </c>
      <c r="AC277" s="39" t="s">
        <v>2060</v>
      </c>
      <c r="AD277" s="39" t="s">
        <v>989</v>
      </c>
      <c r="AE277" s="39" t="s">
        <v>131</v>
      </c>
      <c r="AF277" s="39" t="s">
        <v>136</v>
      </c>
      <c r="AP277" s="39">
        <f ca="1" t="shared" si="133"/>
        <v>0.01355824800324168</v>
      </c>
      <c r="AQ277" s="39">
        <f ca="1" t="shared" si="134"/>
        <v>0.366880639836536</v>
      </c>
      <c r="AR277" s="39">
        <f ca="1" t="shared" si="135"/>
        <v>0.3460908346202085</v>
      </c>
      <c r="AS277" s="39">
        <f ca="1" t="shared" si="136"/>
        <v>0.8609919795589047</v>
      </c>
      <c r="AT277" s="39">
        <f ca="1" t="shared" si="127"/>
        <v>0.16941380506777204</v>
      </c>
      <c r="BC277" s="38">
        <f ca="1">IF(AO277=0,"",RAND())</f>
      </c>
      <c r="BD277" s="38">
        <f t="shared" si="137"/>
        <v>5</v>
      </c>
      <c r="BE277" s="38">
        <f t="shared" si="138"/>
        <v>2</v>
      </c>
      <c r="BF277" s="38">
        <f t="shared" si="139"/>
        <v>3</v>
      </c>
      <c r="BG277" s="38">
        <f t="shared" si="140"/>
        <v>1</v>
      </c>
      <c r="BH277" s="38">
        <f t="shared" si="128"/>
        <v>4</v>
      </c>
      <c r="BR277" s="38">
        <v>275</v>
      </c>
      <c r="BS277" s="38" t="str">
        <f>HLOOKUP(BD277,$AB$2:$AN277,$BR277+1)</f>
        <v>her</v>
      </c>
      <c r="BT277" s="38" t="str">
        <f>HLOOKUP(BE277,$AB$2:$AN277,$BR277+1)</f>
        <v>you</v>
      </c>
      <c r="BU277" s="38" t="str">
        <f>HLOOKUP(BF277,$AB$2:$AN277,$BR277+1)</f>
        <v>helped</v>
      </c>
      <c r="BV277" s="38" t="str">
        <f>HLOOKUP(BG277,$AB$2:$AN277,$BR277+1)</f>
        <v>were</v>
      </c>
      <c r="BW277" s="38" t="str">
        <f>HLOOKUP(BH277,$AB$2:$AN277,$BR277+1)</f>
        <v>by</v>
      </c>
      <c r="BZ277" s="38"/>
      <c r="CA277" s="38"/>
      <c r="CB277" s="38"/>
      <c r="CC277" s="38"/>
      <c r="CD277" s="38"/>
      <c r="CE277" s="38"/>
      <c r="CG277" s="36" t="str">
        <f t="shared" si="141"/>
        <v>受動態</v>
      </c>
    </row>
    <row r="278" spans="18:85" ht="18.75" customHeight="1">
      <c r="R278" s="35">
        <v>1</v>
      </c>
      <c r="S278" s="2" t="s">
        <v>1138</v>
      </c>
      <c r="T278" s="2"/>
      <c r="U278" s="1">
        <v>3</v>
      </c>
      <c r="V278" s="42">
        <f t="shared" si="142"/>
        <v>79</v>
      </c>
      <c r="W278" s="2" t="s">
        <v>1198</v>
      </c>
      <c r="X278" s="1" t="s">
        <v>1199</v>
      </c>
      <c r="Y278" s="42">
        <f ca="1" t="shared" si="131"/>
        <v>0.8406216005962155</v>
      </c>
      <c r="Z278" s="42">
        <f t="shared" si="132"/>
        <v>6</v>
      </c>
      <c r="AA278" s="42" t="s">
        <v>2038</v>
      </c>
      <c r="AB278" s="42" t="s">
        <v>11</v>
      </c>
      <c r="AC278" s="39" t="s">
        <v>2024</v>
      </c>
      <c r="AD278" s="39" t="s">
        <v>1200</v>
      </c>
      <c r="AE278" s="39" t="s">
        <v>1907</v>
      </c>
      <c r="AF278" s="39" t="s">
        <v>1201</v>
      </c>
      <c r="AG278" s="39" t="s">
        <v>1202</v>
      </c>
      <c r="AP278" s="39">
        <f ca="1" t="shared" si="133"/>
        <v>0.3192806281719158</v>
      </c>
      <c r="AQ278" s="39">
        <f ca="1" t="shared" si="134"/>
        <v>0.866376276385324</v>
      </c>
      <c r="AR278" s="39">
        <f ca="1" t="shared" si="135"/>
        <v>0.8927373802669614</v>
      </c>
      <c r="AS278" s="39">
        <f ca="1" t="shared" si="136"/>
        <v>0.4612674833141403</v>
      </c>
      <c r="AT278" s="39">
        <f ca="1" t="shared" si="127"/>
        <v>0.7851386018275823</v>
      </c>
      <c r="AU278" s="39">
        <f ca="1">IF(AG278=0,"",RAND())</f>
        <v>0.057535548686038496</v>
      </c>
      <c r="BD278" s="38">
        <f t="shared" si="137"/>
        <v>5</v>
      </c>
      <c r="BE278" s="38">
        <f t="shared" si="138"/>
        <v>2</v>
      </c>
      <c r="BF278" s="38">
        <f t="shared" si="139"/>
        <v>1</v>
      </c>
      <c r="BG278" s="38">
        <f t="shared" si="140"/>
        <v>4</v>
      </c>
      <c r="BH278" s="38">
        <f t="shared" si="128"/>
        <v>3</v>
      </c>
      <c r="BI278" s="38">
        <f>RANK(AU278,$AP278:$BB278)</f>
        <v>6</v>
      </c>
      <c r="BR278" s="38">
        <v>276</v>
      </c>
      <c r="BS278" s="38" t="str">
        <f>HLOOKUP(BD278,$AB$2:$AN278,$BR278+1)</f>
        <v>American</v>
      </c>
      <c r="BT278" s="38" t="str">
        <f>HLOOKUP(BE278,$AB$2:$AN278,$BR278+1)</f>
        <v>am</v>
      </c>
      <c r="BU278" s="38" t="str">
        <f>HLOOKUP(BF278,$AB$2:$AN278,$BR278+1)</f>
        <v>I</v>
      </c>
      <c r="BV278" s="38" t="str">
        <f>HLOOKUP(BG278,$AB$2:$AN278,$BR278+1)</f>
        <v>in</v>
      </c>
      <c r="BW278" s="38" t="str">
        <f>HLOOKUP(BH278,$AB$2:$AN278,$BR278+1)</f>
        <v>interested</v>
      </c>
      <c r="BX278" s="38" t="str">
        <f>HLOOKUP(BI278,$AB$2:$AN278,$BR278+1)</f>
        <v>history</v>
      </c>
      <c r="BZ278" s="38"/>
      <c r="CA278" s="38"/>
      <c r="CB278" s="38"/>
      <c r="CC278" s="38"/>
      <c r="CD278" s="38"/>
      <c r="CE278" s="38"/>
      <c r="CG278" s="36" t="str">
        <f t="shared" si="141"/>
        <v>受動態</v>
      </c>
    </row>
    <row r="279" spans="18:85" ht="18.75" customHeight="1">
      <c r="R279" s="35">
        <v>1</v>
      </c>
      <c r="S279" s="2" t="s">
        <v>1138</v>
      </c>
      <c r="T279" s="2"/>
      <c r="U279" s="1">
        <v>3</v>
      </c>
      <c r="V279" s="42">
        <f t="shared" si="142"/>
        <v>24</v>
      </c>
      <c r="W279" s="2" t="s">
        <v>1206</v>
      </c>
      <c r="X279" s="1" t="s">
        <v>1207</v>
      </c>
      <c r="Y279" s="42">
        <f ca="1" t="shared" si="131"/>
        <v>0.956066455432329</v>
      </c>
      <c r="Z279" s="42">
        <f t="shared" si="132"/>
        <v>5</v>
      </c>
      <c r="AA279" s="49" t="s">
        <v>2014</v>
      </c>
      <c r="AB279" s="42" t="s">
        <v>3</v>
      </c>
      <c r="AC279" s="39" t="s">
        <v>2046</v>
      </c>
      <c r="AD279" s="39" t="s">
        <v>1178</v>
      </c>
      <c r="AE279" s="39" t="s">
        <v>131</v>
      </c>
      <c r="AF279" s="39" t="s">
        <v>1208</v>
      </c>
      <c r="AP279" s="39">
        <f ca="1" t="shared" si="133"/>
        <v>0.9261579500076054</v>
      </c>
      <c r="AQ279" s="39">
        <f ca="1" t="shared" si="134"/>
        <v>0.008554024692322137</v>
      </c>
      <c r="AR279" s="39">
        <f ca="1" t="shared" si="135"/>
        <v>0.22040350329571207</v>
      </c>
      <c r="AS279" s="39">
        <f ca="1" t="shared" si="136"/>
        <v>0.1724584900672037</v>
      </c>
      <c r="AT279" s="39">
        <f ca="1" t="shared" si="127"/>
        <v>0.7941328671882057</v>
      </c>
      <c r="BC279" s="38">
        <f ca="1">IF(AO279=0,"",RAND())</f>
      </c>
      <c r="BD279" s="38">
        <f t="shared" si="137"/>
        <v>1</v>
      </c>
      <c r="BE279" s="38">
        <f t="shared" si="138"/>
        <v>5</v>
      </c>
      <c r="BF279" s="38">
        <f t="shared" si="139"/>
        <v>3</v>
      </c>
      <c r="BG279" s="38">
        <f t="shared" si="140"/>
        <v>4</v>
      </c>
      <c r="BH279" s="38">
        <f t="shared" si="128"/>
        <v>2</v>
      </c>
      <c r="BR279" s="38">
        <v>277</v>
      </c>
      <c r="BS279" s="38" t="str">
        <f>HLOOKUP(BD279,$AB$2:$AN279,$BR279+1)</f>
        <v>what</v>
      </c>
      <c r="BT279" s="38" t="str">
        <f>HLOOKUP(BE279,$AB$2:$AN279,$BR279+1)</f>
        <v>Kathy</v>
      </c>
      <c r="BU279" s="38" t="str">
        <f>HLOOKUP(BF279,$AB$2:$AN279,$BR279+1)</f>
        <v>sung</v>
      </c>
      <c r="BV279" s="38" t="str">
        <f>HLOOKUP(BG279,$AB$2:$AN279,$BR279+1)</f>
        <v>by</v>
      </c>
      <c r="BW279" s="38" t="str">
        <f>HLOOKUP(BH279,$AB$2:$AN279,$BR279+1)</f>
        <v>was</v>
      </c>
      <c r="BZ279" s="38"/>
      <c r="CA279" s="38"/>
      <c r="CB279" s="38"/>
      <c r="CC279" s="38"/>
      <c r="CD279" s="38"/>
      <c r="CE279" s="38"/>
      <c r="CG279" s="36" t="str">
        <f t="shared" si="141"/>
        <v>受動態</v>
      </c>
    </row>
    <row r="280" spans="18:85" ht="18.75" customHeight="1">
      <c r="R280" s="35">
        <v>1</v>
      </c>
      <c r="S280" s="2" t="s">
        <v>1138</v>
      </c>
      <c r="T280" s="2"/>
      <c r="U280" s="1">
        <v>3</v>
      </c>
      <c r="V280" s="42">
        <f t="shared" si="142"/>
        <v>119</v>
      </c>
      <c r="W280" s="2" t="s">
        <v>1209</v>
      </c>
      <c r="X280" s="1" t="s">
        <v>1210</v>
      </c>
      <c r="Y280" s="42">
        <f ca="1" t="shared" si="131"/>
        <v>0.7399858009035327</v>
      </c>
      <c r="Z280" s="42">
        <f t="shared" si="132"/>
        <v>8</v>
      </c>
      <c r="AA280" s="42" t="s">
        <v>2038</v>
      </c>
      <c r="AB280" s="42" t="s">
        <v>11</v>
      </c>
      <c r="AC280" s="39" t="s">
        <v>2046</v>
      </c>
      <c r="AD280" s="39" t="s">
        <v>1166</v>
      </c>
      <c r="AE280" s="39" t="s">
        <v>580</v>
      </c>
      <c r="AF280" s="39" t="s">
        <v>962</v>
      </c>
      <c r="AG280" s="39" t="s">
        <v>131</v>
      </c>
      <c r="AH280" s="39" t="s">
        <v>149</v>
      </c>
      <c r="AI280" s="39" t="s">
        <v>929</v>
      </c>
      <c r="AP280" s="39">
        <f ca="1" t="shared" si="133"/>
        <v>0.13342255001322734</v>
      </c>
      <c r="AQ280" s="39">
        <f ca="1" t="shared" si="134"/>
        <v>0.5541906799056744</v>
      </c>
      <c r="AR280" s="39">
        <f ca="1" t="shared" si="135"/>
        <v>0.9179943536281661</v>
      </c>
      <c r="AS280" s="39">
        <f ca="1" t="shared" si="136"/>
        <v>0.5713188163679883</v>
      </c>
      <c r="AT280" s="39">
        <f ca="1" t="shared" si="127"/>
        <v>0.8338739822188739</v>
      </c>
      <c r="AU280" s="39">
        <f aca="true" ca="1" t="shared" si="143" ref="AU280:AW281">IF(AG280=0,"",RAND())</f>
        <v>0.6877063715603464</v>
      </c>
      <c r="AV280" s="39">
        <f ca="1" t="shared" si="143"/>
        <v>0.17560209416217987</v>
      </c>
      <c r="AW280" s="39">
        <f ca="1" t="shared" si="143"/>
        <v>0.7994937667684738</v>
      </c>
      <c r="BC280" s="38">
        <f ca="1">IF(AO280=0,"",RAND())</f>
      </c>
      <c r="BD280" s="38">
        <f t="shared" si="137"/>
        <v>8</v>
      </c>
      <c r="BE280" s="38">
        <f t="shared" si="138"/>
        <v>6</v>
      </c>
      <c r="BF280" s="38">
        <f t="shared" si="139"/>
        <v>1</v>
      </c>
      <c r="BG280" s="38">
        <f t="shared" si="140"/>
        <v>5</v>
      </c>
      <c r="BH280" s="38">
        <f t="shared" si="128"/>
        <v>2</v>
      </c>
      <c r="BI280" s="38">
        <f aca="true" t="shared" si="144" ref="BI280:BK281">RANK(AU280,$AP280:$BB280)</f>
        <v>4</v>
      </c>
      <c r="BJ280" s="38">
        <f t="shared" si="144"/>
        <v>7</v>
      </c>
      <c r="BK280" s="38">
        <f t="shared" si="144"/>
        <v>3</v>
      </c>
      <c r="BR280" s="38">
        <v>278</v>
      </c>
      <c r="BS280" s="38" t="str">
        <f>HLOOKUP(BD280,$AB$2:$AN280,$BR280+1)</f>
        <v>uncle</v>
      </c>
      <c r="BT280" s="38" t="str">
        <f>HLOOKUP(BE280,$AB$2:$AN280,$BR280+1)</f>
        <v>by</v>
      </c>
      <c r="BU280" s="38" t="str">
        <f>HLOOKUP(BF280,$AB$2:$AN280,$BR280+1)</f>
        <v>I</v>
      </c>
      <c r="BV280" s="38" t="str">
        <f>HLOOKUP(BG280,$AB$2:$AN280,$BR280+1)</f>
        <v>money</v>
      </c>
      <c r="BW280" s="38" t="str">
        <f>HLOOKUP(BH280,$AB$2:$AN280,$BR280+1)</f>
        <v>was</v>
      </c>
      <c r="BX280" s="38" t="str">
        <f>HLOOKUP(BI280,$AB$2:$AN280,$BR280+1)</f>
        <v>much</v>
      </c>
      <c r="BY280" s="38" t="str">
        <f>HLOOKUP(BJ280,$AB$2:$AN280,$BR280+1)</f>
        <v>my</v>
      </c>
      <c r="BZ280" s="38" t="str">
        <f>HLOOKUP(BK280,$AB$2:$AN280,$BR280+1)</f>
        <v>given</v>
      </c>
      <c r="CA280" s="38"/>
      <c r="CB280" s="38"/>
      <c r="CC280" s="38"/>
      <c r="CD280" s="38"/>
      <c r="CE280" s="38"/>
      <c r="CG280" s="36" t="str">
        <f t="shared" si="141"/>
        <v>受動態</v>
      </c>
    </row>
    <row r="281" spans="18:85" ht="18.75" customHeight="1">
      <c r="R281" s="35">
        <v>1</v>
      </c>
      <c r="S281" s="2" t="s">
        <v>1138</v>
      </c>
      <c r="T281" s="2"/>
      <c r="U281" s="1">
        <v>3</v>
      </c>
      <c r="V281" s="42">
        <f t="shared" si="142"/>
        <v>172</v>
      </c>
      <c r="W281" s="2" t="s">
        <v>1211</v>
      </c>
      <c r="X281" s="1" t="s">
        <v>1212</v>
      </c>
      <c r="Y281" s="42">
        <f ca="1" t="shared" si="131"/>
        <v>0.6118776735948428</v>
      </c>
      <c r="Z281" s="42">
        <f t="shared" si="132"/>
        <v>9</v>
      </c>
      <c r="AA281" s="42" t="s">
        <v>2038</v>
      </c>
      <c r="AB281" s="42" t="s">
        <v>580</v>
      </c>
      <c r="AC281" s="39" t="s">
        <v>962</v>
      </c>
      <c r="AD281" s="39" t="s">
        <v>2046</v>
      </c>
      <c r="AE281" s="39" t="s">
        <v>1166</v>
      </c>
      <c r="AF281" s="39" t="s">
        <v>2105</v>
      </c>
      <c r="AG281" s="39" t="s">
        <v>147</v>
      </c>
      <c r="AH281" s="39" t="s">
        <v>131</v>
      </c>
      <c r="AI281" s="39" t="s">
        <v>149</v>
      </c>
      <c r="AJ281" s="39" t="s">
        <v>929</v>
      </c>
      <c r="AP281" s="39">
        <f ca="1" t="shared" si="133"/>
        <v>0.8594789882281157</v>
      </c>
      <c r="AQ281" s="39">
        <f ca="1" t="shared" si="134"/>
        <v>0.1544703883247589</v>
      </c>
      <c r="AR281" s="39">
        <f ca="1" t="shared" si="135"/>
        <v>0.2650107374571615</v>
      </c>
      <c r="AS281" s="39">
        <f ca="1" t="shared" si="136"/>
        <v>0.27651442337727605</v>
      </c>
      <c r="AT281" s="39">
        <f ca="1" t="shared" si="127"/>
        <v>0.8817795667833574</v>
      </c>
      <c r="AU281" s="39">
        <f ca="1" t="shared" si="143"/>
        <v>0.16845237935350799</v>
      </c>
      <c r="AV281" s="39">
        <f ca="1" t="shared" si="143"/>
        <v>0.5821446308019314</v>
      </c>
      <c r="AW281" s="39">
        <f ca="1" t="shared" si="143"/>
        <v>0.45374610576779695</v>
      </c>
      <c r="AX281" s="39">
        <f ca="1">IF(AJ281=0,"",RAND())</f>
        <v>0.4518317455338243</v>
      </c>
      <c r="BC281" s="38">
        <f ca="1">IF(AO281=0,"",RAND())</f>
      </c>
      <c r="BD281" s="38">
        <f t="shared" si="137"/>
        <v>2</v>
      </c>
      <c r="BE281" s="38">
        <f t="shared" si="138"/>
        <v>9</v>
      </c>
      <c r="BF281" s="38">
        <f t="shared" si="139"/>
        <v>7</v>
      </c>
      <c r="BG281" s="38">
        <f t="shared" si="140"/>
        <v>6</v>
      </c>
      <c r="BH281" s="38">
        <f t="shared" si="128"/>
        <v>1</v>
      </c>
      <c r="BI281" s="38">
        <f t="shared" si="144"/>
        <v>8</v>
      </c>
      <c r="BJ281" s="38">
        <f t="shared" si="144"/>
        <v>3</v>
      </c>
      <c r="BK281" s="38">
        <f t="shared" si="144"/>
        <v>4</v>
      </c>
      <c r="BL281" s="38">
        <f>RANK(AX281,$AP281:$BB281)</f>
        <v>5</v>
      </c>
      <c r="BR281" s="38">
        <v>279</v>
      </c>
      <c r="BS281" s="38" t="str">
        <f>HLOOKUP(BD281,$AB$2:$AN281,$BR281+1)</f>
        <v>money</v>
      </c>
      <c r="BT281" s="38" t="str">
        <f>HLOOKUP(BE281,$AB$2:$AN281,$BR281+1)</f>
        <v>uncle</v>
      </c>
      <c r="BU281" s="38" t="str">
        <f>HLOOKUP(BF281,$AB$2:$AN281,$BR281+1)</f>
        <v>by</v>
      </c>
      <c r="BV281" s="38" t="str">
        <f>HLOOKUP(BG281,$AB$2:$AN281,$BR281+1)</f>
        <v>me</v>
      </c>
      <c r="BW281" s="38" t="str">
        <f>HLOOKUP(BH281,$AB$2:$AN281,$BR281+1)</f>
        <v>much</v>
      </c>
      <c r="BX281" s="38" t="str">
        <f>HLOOKUP(BI281,$AB$2:$AN281,$BR281+1)</f>
        <v>my</v>
      </c>
      <c r="BY281" s="38" t="str">
        <f>HLOOKUP(BJ281,$AB$2:$AN281,$BR281+1)</f>
        <v>was</v>
      </c>
      <c r="BZ281" s="38" t="str">
        <f>HLOOKUP(BK281,$AB$2:$AN281,$BR281+1)</f>
        <v>given</v>
      </c>
      <c r="CA281" s="38" t="str">
        <f>HLOOKUP(BL281,$AB$2:$AN281,$BR281+1)</f>
        <v>to</v>
      </c>
      <c r="CB281" s="38"/>
      <c r="CC281" s="38"/>
      <c r="CD281" s="38"/>
      <c r="CE281" s="38"/>
      <c r="CG281" s="36" t="str">
        <f t="shared" si="141"/>
        <v>受動態</v>
      </c>
    </row>
    <row r="282" spans="18:85" ht="18.75" customHeight="1">
      <c r="R282" s="35">
        <v>1</v>
      </c>
      <c r="S282" s="2" t="s">
        <v>1138</v>
      </c>
      <c r="T282" s="2"/>
      <c r="U282" s="1">
        <v>3</v>
      </c>
      <c r="V282" s="42">
        <f t="shared" si="142"/>
        <v>229</v>
      </c>
      <c r="W282" s="2" t="s">
        <v>1213</v>
      </c>
      <c r="X282" s="1" t="s">
        <v>1214</v>
      </c>
      <c r="Y282" s="42">
        <f ca="1" t="shared" si="131"/>
        <v>0.4619593749511086</v>
      </c>
      <c r="Z282" s="42">
        <f t="shared" si="132"/>
        <v>6</v>
      </c>
      <c r="AA282" s="42" t="s">
        <v>2038</v>
      </c>
      <c r="AB282" s="42" t="s">
        <v>1215</v>
      </c>
      <c r="AC282" s="39" t="s">
        <v>151</v>
      </c>
      <c r="AD282" s="39" t="s">
        <v>2075</v>
      </c>
      <c r="AE282" s="39" t="s">
        <v>1216</v>
      </c>
      <c r="AF282" s="39" t="s">
        <v>2054</v>
      </c>
      <c r="AG282" s="39" t="s">
        <v>168</v>
      </c>
      <c r="AP282" s="39">
        <f ca="1" t="shared" si="133"/>
        <v>0.37479895838469823</v>
      </c>
      <c r="AQ282" s="39">
        <f ca="1" t="shared" si="134"/>
        <v>0.11189729612134736</v>
      </c>
      <c r="AR282" s="39">
        <f ca="1" t="shared" si="135"/>
        <v>0.15467220775238366</v>
      </c>
      <c r="AS282" s="39">
        <f ca="1" t="shared" si="136"/>
        <v>0.3319584026024218</v>
      </c>
      <c r="AT282" s="39">
        <f ca="1" t="shared" si="127"/>
        <v>0.24707933615993838</v>
      </c>
      <c r="AU282" s="39">
        <f aca="true" ca="1" t="shared" si="145" ref="AU282:AU291">IF(AG282=0,"",RAND())</f>
        <v>0.7774874267548164</v>
      </c>
      <c r="BD282" s="38">
        <f t="shared" si="137"/>
        <v>2</v>
      </c>
      <c r="BE282" s="38">
        <f t="shared" si="138"/>
        <v>6</v>
      </c>
      <c r="BF282" s="38">
        <f t="shared" si="139"/>
        <v>5</v>
      </c>
      <c r="BG282" s="38">
        <f t="shared" si="140"/>
        <v>3</v>
      </c>
      <c r="BH282" s="38">
        <f t="shared" si="128"/>
        <v>4</v>
      </c>
      <c r="BI282" s="38">
        <f aca="true" t="shared" si="146" ref="BI282:BI291">RANK(AU282,$AP282:$BB282)</f>
        <v>1</v>
      </c>
      <c r="BR282" s="38">
        <v>280</v>
      </c>
      <c r="BS282" s="38" t="str">
        <f>HLOOKUP(BD282,$AB$2:$AN282,$BR282+1)</f>
        <v>can</v>
      </c>
      <c r="BT282" s="38" t="str">
        <f>HLOOKUP(BE282,$AB$2:$AN282,$BR282+1)</f>
        <v>night</v>
      </c>
      <c r="BU282" s="38" t="str">
        <f>HLOOKUP(BF282,$AB$2:$AN282,$BR282+1)</f>
        <v>at</v>
      </c>
      <c r="BV282" s="38" t="str">
        <f>HLOOKUP(BG282,$AB$2:$AN282,$BR282+1)</f>
        <v>be</v>
      </c>
      <c r="BW282" s="38" t="str">
        <f>HLOOKUP(BH282,$AB$2:$AN282,$BR282+1)</f>
        <v>seen</v>
      </c>
      <c r="BX282" s="38" t="str">
        <f>HLOOKUP(BI282,$AB$2:$AN282,$BR282+1)</f>
        <v>stars</v>
      </c>
      <c r="BZ282" s="38"/>
      <c r="CA282" s="38"/>
      <c r="CB282" s="38"/>
      <c r="CC282" s="38"/>
      <c r="CD282" s="38"/>
      <c r="CE282" s="38"/>
      <c r="CG282" s="36" t="str">
        <f t="shared" si="141"/>
        <v>受動態</v>
      </c>
    </row>
    <row r="283" spans="18:85" ht="18.75" customHeight="1">
      <c r="R283" s="35">
        <v>1</v>
      </c>
      <c r="S283" s="2" t="s">
        <v>1138</v>
      </c>
      <c r="T283" s="2"/>
      <c r="U283" s="1">
        <v>3</v>
      </c>
      <c r="V283" s="42">
        <f t="shared" si="142"/>
        <v>387</v>
      </c>
      <c r="W283" s="2" t="s">
        <v>1217</v>
      </c>
      <c r="X283" s="1" t="s">
        <v>1218</v>
      </c>
      <c r="Y283" s="42">
        <f ca="1" t="shared" si="131"/>
        <v>0.11434839483770265</v>
      </c>
      <c r="Z283" s="42">
        <f t="shared" si="132"/>
        <v>6</v>
      </c>
      <c r="AA283" s="42" t="s">
        <v>2014</v>
      </c>
      <c r="AB283" s="42" t="s">
        <v>63</v>
      </c>
      <c r="AC283" s="39" t="s">
        <v>2046</v>
      </c>
      <c r="AD283" s="39" t="s">
        <v>2018</v>
      </c>
      <c r="AE283" s="39" t="s">
        <v>1219</v>
      </c>
      <c r="AF283" s="39" t="s">
        <v>1220</v>
      </c>
      <c r="AG283" s="39" t="s">
        <v>131</v>
      </c>
      <c r="AP283" s="39">
        <f ca="1" t="shared" si="133"/>
        <v>0.9301888802583895</v>
      </c>
      <c r="AQ283" s="39">
        <f ca="1" t="shared" si="134"/>
        <v>0.5963200176435519</v>
      </c>
      <c r="AR283" s="39">
        <f ca="1" t="shared" si="135"/>
        <v>0.670220277323347</v>
      </c>
      <c r="AS283" s="39">
        <f ca="1" t="shared" si="136"/>
        <v>0.6855431078179675</v>
      </c>
      <c r="AT283" s="39">
        <f ca="1" t="shared" si="127"/>
        <v>0.4446705925908008</v>
      </c>
      <c r="AU283" s="39">
        <f ca="1" t="shared" si="145"/>
        <v>0.32121683425438974</v>
      </c>
      <c r="BD283" s="38">
        <f t="shared" si="137"/>
        <v>1</v>
      </c>
      <c r="BE283" s="38">
        <f t="shared" si="138"/>
        <v>4</v>
      </c>
      <c r="BF283" s="38">
        <f t="shared" si="139"/>
        <v>3</v>
      </c>
      <c r="BG283" s="38">
        <f t="shared" si="140"/>
        <v>2</v>
      </c>
      <c r="BH283" s="38">
        <f t="shared" si="128"/>
        <v>5</v>
      </c>
      <c r="BI283" s="38">
        <f t="shared" si="146"/>
        <v>6</v>
      </c>
      <c r="BR283" s="38">
        <v>281</v>
      </c>
      <c r="BS283" s="38" t="str">
        <f>HLOOKUP(BD283,$AB$2:$AN283,$BR283+1)</f>
        <v>who</v>
      </c>
      <c r="BT283" s="38" t="str">
        <f>HLOOKUP(BE283,$AB$2:$AN283,$BR283+1)</f>
        <v>picture</v>
      </c>
      <c r="BU283" s="38" t="str">
        <f>HLOOKUP(BF283,$AB$2:$AN283,$BR283+1)</f>
        <v>this</v>
      </c>
      <c r="BV283" s="38" t="str">
        <f>HLOOKUP(BG283,$AB$2:$AN283,$BR283+1)</f>
        <v>was</v>
      </c>
      <c r="BW283" s="38" t="str">
        <f>HLOOKUP(BH283,$AB$2:$AN283,$BR283+1)</f>
        <v>painted</v>
      </c>
      <c r="BX283" s="38" t="str">
        <f>HLOOKUP(BI283,$AB$2:$AN283,$BR283+1)</f>
        <v>by</v>
      </c>
      <c r="BZ283" s="38"/>
      <c r="CA283" s="38"/>
      <c r="CB283" s="38"/>
      <c r="CC283" s="38"/>
      <c r="CD283" s="38"/>
      <c r="CE283" s="38"/>
      <c r="CG283" s="36" t="str">
        <f t="shared" si="141"/>
        <v>受動態</v>
      </c>
    </row>
    <row r="284" spans="18:85" ht="18.75" customHeight="1">
      <c r="R284" s="35">
        <v>1</v>
      </c>
      <c r="S284" s="2" t="s">
        <v>1138</v>
      </c>
      <c r="T284" s="2"/>
      <c r="U284" s="1"/>
      <c r="V284" s="42">
        <f t="shared" si="142"/>
        <v>336</v>
      </c>
      <c r="W284" s="2" t="s">
        <v>1787</v>
      </c>
      <c r="X284" s="1" t="s">
        <v>1788</v>
      </c>
      <c r="Y284" s="42">
        <f ca="1" t="shared" si="131"/>
        <v>0.22691270107771921</v>
      </c>
      <c r="Z284" s="42">
        <f t="shared" si="132"/>
        <v>7</v>
      </c>
      <c r="AA284" s="42" t="s">
        <v>2038</v>
      </c>
      <c r="AB284" s="42" t="s">
        <v>1789</v>
      </c>
      <c r="AC284" s="39" t="s">
        <v>1790</v>
      </c>
      <c r="AD284" s="39" t="s">
        <v>1767</v>
      </c>
      <c r="AE284" s="39" t="s">
        <v>1791</v>
      </c>
      <c r="AF284" s="39" t="s">
        <v>1792</v>
      </c>
      <c r="AG284" s="39" t="s">
        <v>1793</v>
      </c>
      <c r="AH284" s="39" t="s">
        <v>884</v>
      </c>
      <c r="AP284" s="39">
        <f ca="1" t="shared" si="133"/>
        <v>0.10233597242019199</v>
      </c>
      <c r="AQ284" s="39">
        <f ca="1" t="shared" si="134"/>
        <v>0.2529121387055297</v>
      </c>
      <c r="AR284" s="39">
        <f ca="1" t="shared" si="135"/>
        <v>0.061441227007171806</v>
      </c>
      <c r="AS284" s="39">
        <f ca="1" t="shared" si="136"/>
        <v>0.12400885948196927</v>
      </c>
      <c r="AT284" s="39">
        <f ca="1" t="shared" si="127"/>
        <v>0.6256174374343053</v>
      </c>
      <c r="AU284" s="39">
        <f ca="1" t="shared" si="145"/>
        <v>0.40018004231247284</v>
      </c>
      <c r="AV284" s="39">
        <f aca="true" ca="1" t="shared" si="147" ref="AV284:AV291">IF(AH284=0,"",RAND())</f>
        <v>0.3795225507957516</v>
      </c>
      <c r="BD284" s="38">
        <f t="shared" si="137"/>
        <v>6</v>
      </c>
      <c r="BE284" s="38">
        <f t="shared" si="138"/>
        <v>4</v>
      </c>
      <c r="BF284" s="38">
        <f t="shared" si="139"/>
        <v>7</v>
      </c>
      <c r="BG284" s="38">
        <f t="shared" si="140"/>
        <v>5</v>
      </c>
      <c r="BH284" s="38">
        <f t="shared" si="128"/>
        <v>1</v>
      </c>
      <c r="BI284" s="38">
        <f t="shared" si="146"/>
        <v>2</v>
      </c>
      <c r="BJ284" s="38">
        <f aca="true" t="shared" si="148" ref="BJ284:BJ291">RANK(AV284,$AP284:$BB284)</f>
        <v>3</v>
      </c>
      <c r="BR284" s="38">
        <v>282</v>
      </c>
      <c r="BS284" s="38" t="str">
        <f>HLOOKUP(BD284,$AB$2:$AN284,$BR284+1)</f>
        <v>a</v>
      </c>
      <c r="BT284" s="38" t="str">
        <f>HLOOKUP(BE284,$AB$2:$AN284,$BR284+1)</f>
        <v>built</v>
      </c>
      <c r="BU284" s="38" t="str">
        <f>HLOOKUP(BF284,$AB$2:$AN284,$BR284+1)</f>
        <v>day</v>
      </c>
      <c r="BV284" s="38" t="str">
        <f>HLOOKUP(BG284,$AB$2:$AN284,$BR284+1)</f>
        <v>in</v>
      </c>
      <c r="BW284" s="38" t="str">
        <f>HLOOKUP(BH284,$AB$2:$AN284,$BR284+1)</f>
        <v>Rome</v>
      </c>
      <c r="BX284" s="38" t="str">
        <f>HLOOKUP(BI284,$AB$2:$AN284,$BR284+1)</f>
        <v>was</v>
      </c>
      <c r="BY284" s="38" t="str">
        <f>HLOOKUP(BJ284,$AB$2:$AN284,$BR284+1)</f>
        <v>not</v>
      </c>
      <c r="BZ284" s="38"/>
      <c r="CA284" s="38"/>
      <c r="CB284" s="38"/>
      <c r="CC284" s="38"/>
      <c r="CD284" s="38"/>
      <c r="CE284" s="38"/>
      <c r="CG284" s="36" t="str">
        <f t="shared" si="141"/>
        <v>受動態</v>
      </c>
    </row>
    <row r="285" spans="18:85" ht="18.75" customHeight="1">
      <c r="R285" s="35">
        <v>1</v>
      </c>
      <c r="S285" s="2" t="s">
        <v>1138</v>
      </c>
      <c r="T285" s="2"/>
      <c r="U285" s="1"/>
      <c r="V285" s="42">
        <f t="shared" si="142"/>
        <v>126</v>
      </c>
      <c r="W285" s="2" t="s">
        <v>1794</v>
      </c>
      <c r="X285" s="1" t="s">
        <v>1795</v>
      </c>
      <c r="Y285" s="42">
        <f ca="1" t="shared" si="131"/>
        <v>0.7209642842804045</v>
      </c>
      <c r="Z285" s="42">
        <f t="shared" si="132"/>
        <v>9</v>
      </c>
      <c r="AA285" s="42" t="s">
        <v>2014</v>
      </c>
      <c r="AB285" s="42" t="s">
        <v>1796</v>
      </c>
      <c r="AC285" s="39" t="s">
        <v>1793</v>
      </c>
      <c r="AD285" s="39" t="s">
        <v>1797</v>
      </c>
      <c r="AE285" s="39" t="s">
        <v>1798</v>
      </c>
      <c r="AF285" s="39" t="s">
        <v>1799</v>
      </c>
      <c r="AG285" s="39" t="s">
        <v>859</v>
      </c>
      <c r="AH285" s="39" t="s">
        <v>1800</v>
      </c>
      <c r="AI285" s="39" t="s">
        <v>1801</v>
      </c>
      <c r="AJ285" s="39" t="s">
        <v>1802</v>
      </c>
      <c r="AP285" s="39">
        <f ca="1" t="shared" si="133"/>
        <v>0.4870797414529733</v>
      </c>
      <c r="AQ285" s="39">
        <f ca="1" t="shared" si="134"/>
        <v>0.8214678096505876</v>
      </c>
      <c r="AR285" s="39">
        <f ca="1" t="shared" si="135"/>
        <v>0.8466855784211393</v>
      </c>
      <c r="AS285" s="39">
        <f ca="1" t="shared" si="136"/>
        <v>0.9010564863803536</v>
      </c>
      <c r="AT285" s="39">
        <f ca="1" t="shared" si="127"/>
        <v>0.5103926740094566</v>
      </c>
      <c r="AU285" s="39">
        <f ca="1" t="shared" si="145"/>
        <v>0.777778446873743</v>
      </c>
      <c r="AV285" s="39">
        <f ca="1" t="shared" si="147"/>
        <v>0.7734537470297971</v>
      </c>
      <c r="AW285" s="39">
        <f ca="1">IF(AI285=0,"",RAND())</f>
        <v>0.3005765796371076</v>
      </c>
      <c r="AX285" s="39">
        <f ca="1">IF(AJ285=0,"",RAND())</f>
        <v>0.17391561603373273</v>
      </c>
      <c r="BD285" s="38">
        <f t="shared" si="137"/>
        <v>7</v>
      </c>
      <c r="BE285" s="38">
        <f t="shared" si="138"/>
        <v>3</v>
      </c>
      <c r="BF285" s="38">
        <f t="shared" si="139"/>
        <v>2</v>
      </c>
      <c r="BG285" s="38">
        <f t="shared" si="140"/>
        <v>1</v>
      </c>
      <c r="BH285" s="38">
        <f t="shared" si="128"/>
        <v>6</v>
      </c>
      <c r="BI285" s="38">
        <f t="shared" si="146"/>
        <v>4</v>
      </c>
      <c r="BJ285" s="38">
        <f t="shared" si="148"/>
        <v>5</v>
      </c>
      <c r="BK285" s="38">
        <f>RANK(AW285,$AP285:$BB285)</f>
        <v>8</v>
      </c>
      <c r="BL285" s="38">
        <f>RANK(AX285,$AP285:$BB285)</f>
        <v>9</v>
      </c>
      <c r="BR285" s="38">
        <v>283</v>
      </c>
      <c r="BS285" s="38" t="str">
        <f>HLOOKUP(BD285,$AB$2:$AN285,$BR285+1)</f>
        <v>made</v>
      </c>
      <c r="BT285" s="38" t="str">
        <f>HLOOKUP(BE285,$AB$2:$AN285,$BR285+1)</f>
        <v>child</v>
      </c>
      <c r="BU285" s="38" t="str">
        <f>HLOOKUP(BF285,$AB$2:$AN285,$BR285+1)</f>
        <v>a</v>
      </c>
      <c r="BV285" s="38" t="str">
        <f>HLOOKUP(BG285,$AB$2:$AN285,$BR285+1)</f>
        <v>even</v>
      </c>
      <c r="BW285" s="38" t="str">
        <f>HLOOKUP(BH285,$AB$2:$AN285,$BR285+1)</f>
        <v>is</v>
      </c>
      <c r="BX285" s="38" t="str">
        <f>HLOOKUP(BI285,$AB$2:$AN285,$BR285+1)</f>
        <v>knows</v>
      </c>
      <c r="BY285" s="38" t="str">
        <f>HLOOKUP(BJ285,$AB$2:$AN285,$BR285+1)</f>
        <v>glass</v>
      </c>
      <c r="BZ285" s="38" t="str">
        <f>HLOOKUP(BK285,$AB$2:$AN285,$BR285+1)</f>
        <v>into</v>
      </c>
      <c r="CA285" s="38" t="str">
        <f>HLOOKUP(BL285,$AB$2:$AN285,$BR285+1)</f>
        <v>bottles</v>
      </c>
      <c r="CB285" s="38"/>
      <c r="CC285" s="38"/>
      <c r="CD285" s="38"/>
      <c r="CE285" s="38"/>
      <c r="CG285" s="36" t="str">
        <f t="shared" si="141"/>
        <v>受動態</v>
      </c>
    </row>
    <row r="286" spans="18:85" ht="18.75" customHeight="1">
      <c r="R286" s="35">
        <v>1</v>
      </c>
      <c r="S286" s="2" t="s">
        <v>1138</v>
      </c>
      <c r="T286" s="2"/>
      <c r="U286" s="1">
        <v>3</v>
      </c>
      <c r="V286" s="42">
        <f>IF(R286=1,RANK(Y286,Y$3:Y$999),"")</f>
        <v>17</v>
      </c>
      <c r="W286" s="44" t="s">
        <v>415</v>
      </c>
      <c r="X286" s="45" t="s">
        <v>416</v>
      </c>
      <c r="Y286" s="42">
        <f ca="1">IF(R286=0,"",RAND())</f>
        <v>0.9802221349416693</v>
      </c>
      <c r="Z286" s="42">
        <f>COUNTA(AB286:AN286)</f>
        <v>7</v>
      </c>
      <c r="AA286" s="42" t="s">
        <v>417</v>
      </c>
      <c r="AB286" s="49" t="s">
        <v>418</v>
      </c>
      <c r="AC286" s="39" t="s">
        <v>419</v>
      </c>
      <c r="AD286" s="39" t="s">
        <v>420</v>
      </c>
      <c r="AE286" s="39" t="s">
        <v>421</v>
      </c>
      <c r="AF286" s="39" t="s">
        <v>422</v>
      </c>
      <c r="AG286" s="39" t="s">
        <v>423</v>
      </c>
      <c r="AH286" s="39" t="s">
        <v>424</v>
      </c>
      <c r="AP286" s="39">
        <f aca="true" ca="1" t="shared" si="149" ref="AP286:AV287">IF(AB286=0,"",RAND())</f>
        <v>0.2835813808073049</v>
      </c>
      <c r="AQ286" s="39">
        <f ca="1" t="shared" si="149"/>
        <v>0.26406790854126205</v>
      </c>
      <c r="AR286" s="39">
        <f ca="1" t="shared" si="149"/>
        <v>0.6222567837346229</v>
      </c>
      <c r="AS286" s="39">
        <f ca="1" t="shared" si="149"/>
        <v>0.3952000577314818</v>
      </c>
      <c r="AT286" s="39">
        <f ca="1" t="shared" si="149"/>
        <v>0.471093980882886</v>
      </c>
      <c r="AU286" s="39">
        <f ca="1" t="shared" si="149"/>
        <v>0.8253132508235019</v>
      </c>
      <c r="AV286" s="39">
        <f ca="1" t="shared" si="149"/>
        <v>0.3714562930842895</v>
      </c>
      <c r="BD286" s="38">
        <f aca="true" t="shared" si="150" ref="BD286:BJ287">RANK(AP286,$AP286:$BB286)</f>
        <v>6</v>
      </c>
      <c r="BE286" s="38">
        <f t="shared" si="150"/>
        <v>7</v>
      </c>
      <c r="BF286" s="38">
        <f t="shared" si="150"/>
        <v>2</v>
      </c>
      <c r="BG286" s="38">
        <f t="shared" si="150"/>
        <v>4</v>
      </c>
      <c r="BH286" s="38">
        <f t="shared" si="150"/>
        <v>3</v>
      </c>
      <c r="BI286" s="38">
        <f t="shared" si="150"/>
        <v>1</v>
      </c>
      <c r="BJ286" s="38">
        <f t="shared" si="150"/>
        <v>5</v>
      </c>
      <c r="BR286" s="38">
        <v>284</v>
      </c>
      <c r="BS286" s="38" t="str">
        <f>HLOOKUP(BD286,$AB$2:$AN286,$BR286+1)</f>
        <v>the</v>
      </c>
      <c r="BT286" s="38" t="str">
        <f>HLOOKUP(BE286,$AB$2:$AN286,$BR286+1)</f>
        <v>bag</v>
      </c>
      <c r="BU286" s="38" t="str">
        <f>HLOOKUP(BF286,$AB$2:$AN286,$BR286+1)</f>
        <v>money</v>
      </c>
      <c r="BV286" s="38" t="str">
        <f>HLOOKUP(BG286,$AB$2:$AN286,$BR286+1)</f>
        <v>found</v>
      </c>
      <c r="BW286" s="38" t="str">
        <f>HLOOKUP(BH286,$AB$2:$AN286,$BR286+1)</f>
        <v>was</v>
      </c>
      <c r="BX286" s="38" t="str">
        <f>HLOOKUP(BI286,$AB$2:$AN286,$BR286+1)</f>
        <v>no</v>
      </c>
      <c r="BY286" s="38" t="str">
        <f>HLOOKUP(BJ286,$AB$2:$AN286,$BR286+1)</f>
        <v>in</v>
      </c>
      <c r="BZ286" s="38"/>
      <c r="CA286" s="38"/>
      <c r="CB286" s="38"/>
      <c r="CC286" s="38"/>
      <c r="CD286" s="38"/>
      <c r="CE286" s="38"/>
      <c r="CG286" s="36" t="str">
        <f>S286</f>
        <v>受動態</v>
      </c>
    </row>
    <row r="287" spans="18:85" ht="18.75" customHeight="1">
      <c r="R287" s="35">
        <v>1</v>
      </c>
      <c r="S287" s="55" t="s">
        <v>486</v>
      </c>
      <c r="U287" s="40">
        <v>3</v>
      </c>
      <c r="V287" s="42">
        <f>IF(R287=1,RANK(Y287,Y$3:Y$999),"")</f>
        <v>248</v>
      </c>
      <c r="W287" s="53" t="s">
        <v>487</v>
      </c>
      <c r="X287" s="41" t="s">
        <v>488</v>
      </c>
      <c r="Y287" s="42">
        <f ca="1">IF(R287=0,"",RAND())</f>
        <v>0.41800876940896625</v>
      </c>
      <c r="Z287" s="42">
        <f>COUNTA(AB287:AN287)</f>
        <v>12</v>
      </c>
      <c r="AA287" s="49" t="s">
        <v>489</v>
      </c>
      <c r="AB287" s="42" t="s">
        <v>490</v>
      </c>
      <c r="AC287" s="39" t="s">
        <v>491</v>
      </c>
      <c r="AD287" s="39" t="s">
        <v>492</v>
      </c>
      <c r="AE287" s="39" t="s">
        <v>493</v>
      </c>
      <c r="AF287" s="39" t="s">
        <v>494</v>
      </c>
      <c r="AG287" s="39" t="s">
        <v>495</v>
      </c>
      <c r="AH287" s="39" t="s">
        <v>496</v>
      </c>
      <c r="AI287" s="39" t="s">
        <v>497</v>
      </c>
      <c r="AJ287" s="39" t="s">
        <v>498</v>
      </c>
      <c r="AK287" s="39" t="s">
        <v>499</v>
      </c>
      <c r="AL287" s="39" t="s">
        <v>500</v>
      </c>
      <c r="AM287" s="39" t="s">
        <v>501</v>
      </c>
      <c r="AP287" s="39">
        <f ca="1" t="shared" si="149"/>
        <v>0.6148644675200501</v>
      </c>
      <c r="AQ287" s="39">
        <f ca="1" t="shared" si="149"/>
        <v>0.7952625144118768</v>
      </c>
      <c r="AR287" s="39">
        <f ca="1" t="shared" si="149"/>
        <v>0.48448103904191875</v>
      </c>
      <c r="AS287" s="39">
        <f ca="1" t="shared" si="149"/>
        <v>0.2996114306840285</v>
      </c>
      <c r="AT287" s="39">
        <f ca="1" t="shared" si="149"/>
        <v>0.6951877478440205</v>
      </c>
      <c r="AU287" s="39">
        <f ca="1" t="shared" si="149"/>
        <v>0.650198576125204</v>
      </c>
      <c r="AV287" s="39">
        <f ca="1" t="shared" si="149"/>
        <v>0.8115431256288952</v>
      </c>
      <c r="AW287" s="39">
        <f ca="1">IF(AI287=0,"",RAND())</f>
        <v>0.37636380137966086</v>
      </c>
      <c r="AX287" s="39">
        <f ca="1">IF(AJ287=0,"",RAND())</f>
        <v>0.4802203496492681</v>
      </c>
      <c r="AY287" s="39">
        <f ca="1">IF(AK287=0,"",RAND())</f>
        <v>0.4553809054617597</v>
      </c>
      <c r="AZ287" s="39">
        <f ca="1">IF(AL287=0,"",RAND())</f>
        <v>0.5071995399419009</v>
      </c>
      <c r="BA287" s="39">
        <f ca="1">IF(AM287=0,"",RAND())</f>
        <v>0.579310002796815</v>
      </c>
      <c r="BD287" s="38">
        <f t="shared" si="150"/>
        <v>5</v>
      </c>
      <c r="BE287" s="38">
        <f t="shared" si="150"/>
        <v>2</v>
      </c>
      <c r="BF287" s="38">
        <f t="shared" si="150"/>
        <v>8</v>
      </c>
      <c r="BG287" s="38">
        <f t="shared" si="150"/>
        <v>12</v>
      </c>
      <c r="BH287" s="38">
        <f t="shared" si="150"/>
        <v>3</v>
      </c>
      <c r="BI287" s="38">
        <f t="shared" si="150"/>
        <v>4</v>
      </c>
      <c r="BJ287" s="38">
        <f t="shared" si="150"/>
        <v>1</v>
      </c>
      <c r="BK287" s="38">
        <f>RANK(AW287,$AP287:$BB287)</f>
        <v>11</v>
      </c>
      <c r="BL287" s="38">
        <f>RANK(AX287,$AP287:$BB287)</f>
        <v>9</v>
      </c>
      <c r="BM287" s="38">
        <f>RANK(AY287,$AP287:$BB287)</f>
        <v>10</v>
      </c>
      <c r="BN287" s="38">
        <f>RANK(AZ287,$AP287:$BB287)</f>
        <v>7</v>
      </c>
      <c r="BO287" s="38">
        <f>RANK(BA287,$AP287:$BB287)</f>
        <v>6</v>
      </c>
      <c r="BR287" s="38">
        <v>285</v>
      </c>
      <c r="BS287" s="38" t="str">
        <f>HLOOKUP(BD287,$AB$2:$AN434,$BR287+1)</f>
        <v>Korea</v>
      </c>
      <c r="BT287" s="38" t="str">
        <f>HLOOKUP(BE287,$AB$2:$AN434,$BR287+1)</f>
        <v>of</v>
      </c>
      <c r="BU287" s="38" t="str">
        <f>HLOOKUP(BF287,$AB$2:$AN434,$BR287+1)</f>
        <v>while</v>
      </c>
      <c r="BV287" s="38" t="str">
        <f>HLOOKUP(BG287,$AB$2:$AN434,$BR287+1)</f>
        <v>held</v>
      </c>
      <c r="BW287" s="38" t="str">
        <f>HLOOKUP(BH287,$AB$2:$AN434,$BR287+1)</f>
        <v>foreigners</v>
      </c>
      <c r="BX287" s="38" t="str">
        <f>HLOOKUP(BI287,$AB$2:$AN434,$BR287+1)</f>
        <v>visited</v>
      </c>
      <c r="BY287" s="38" t="str">
        <f>HLOOKUP(BJ287,$AB$2:$AN434,$BR287+1)</f>
        <v>a lot</v>
      </c>
      <c r="BZ287" s="38" t="str">
        <f>HLOOKUP(BK287,$AB$2:$AN434,$BR287+1)</f>
        <v>was</v>
      </c>
      <c r="CA287" s="38" t="str">
        <f>HLOOKUP(BL287,$AB$2:$AN434,$BR287+1)</f>
        <v>the World</v>
      </c>
      <c r="CB287" s="38" t="str">
        <f>HLOOKUP(BM287,$AB$2:$AN434,$BR287+1)</f>
        <v>Cup</v>
      </c>
      <c r="CC287" s="38" t="str">
        <f>HLOOKUP(BN287,$AB$2:$AN434,$BR287+1)</f>
        <v>Japan</v>
      </c>
      <c r="CD287" s="38" t="str">
        <f>HLOOKUP(BO287,$AB$2:$AN434,$BR287+1)</f>
        <v>and</v>
      </c>
      <c r="CG287" s="36" t="str">
        <f>S287</f>
        <v>受動態</v>
      </c>
    </row>
    <row r="288" spans="18:85" ht="18.75" customHeight="1">
      <c r="R288" s="35">
        <v>1</v>
      </c>
      <c r="S288" s="2" t="s">
        <v>1221</v>
      </c>
      <c r="T288" s="2"/>
      <c r="U288" s="1">
        <v>2</v>
      </c>
      <c r="V288" s="42">
        <f aca="true" t="shared" si="151" ref="V288:V314">IF(R288=1,RANK(Y288,Y$3:Y$998),"")</f>
        <v>96</v>
      </c>
      <c r="W288" s="5" t="s">
        <v>1222</v>
      </c>
      <c r="X288" s="7" t="s">
        <v>1223</v>
      </c>
      <c r="Y288" s="42">
        <f ca="1" t="shared" si="131"/>
        <v>0.8015629178524786</v>
      </c>
      <c r="Z288" s="42">
        <f t="shared" si="132"/>
        <v>7</v>
      </c>
      <c r="AA288" s="42" t="s">
        <v>1224</v>
      </c>
      <c r="AB288" s="42" t="s">
        <v>2039</v>
      </c>
      <c r="AC288" s="39" t="s">
        <v>207</v>
      </c>
      <c r="AD288" s="39" t="s">
        <v>1225</v>
      </c>
      <c r="AE288" s="39" t="s">
        <v>1226</v>
      </c>
      <c r="AF288" s="39" t="s">
        <v>1083</v>
      </c>
      <c r="AG288" s="39" t="s">
        <v>2049</v>
      </c>
      <c r="AH288" s="39" t="s">
        <v>1227</v>
      </c>
      <c r="AP288" s="39">
        <f ca="1" t="shared" si="133"/>
        <v>0.4034797234777132</v>
      </c>
      <c r="AQ288" s="39">
        <f ca="1" t="shared" si="134"/>
        <v>0.7856912746214813</v>
      </c>
      <c r="AR288" s="39">
        <f ca="1" t="shared" si="135"/>
        <v>0.48533505756735984</v>
      </c>
      <c r="AS288" s="39">
        <f ca="1" t="shared" si="136"/>
        <v>0.8740649783854473</v>
      </c>
      <c r="AT288" s="39">
        <f ca="1" t="shared" si="127"/>
        <v>0.6869273690409878</v>
      </c>
      <c r="AU288" s="39">
        <f ca="1" t="shared" si="145"/>
        <v>0.5250183515415188</v>
      </c>
      <c r="AV288" s="39">
        <f ca="1" t="shared" si="147"/>
        <v>0.41655748925582525</v>
      </c>
      <c r="BD288" s="38">
        <f t="shared" si="137"/>
        <v>7</v>
      </c>
      <c r="BE288" s="38">
        <f t="shared" si="138"/>
        <v>2</v>
      </c>
      <c r="BF288" s="38">
        <f t="shared" si="139"/>
        <v>5</v>
      </c>
      <c r="BG288" s="38">
        <f t="shared" si="140"/>
        <v>1</v>
      </c>
      <c r="BH288" s="38">
        <f t="shared" si="128"/>
        <v>3</v>
      </c>
      <c r="BI288" s="38">
        <f t="shared" si="146"/>
        <v>4</v>
      </c>
      <c r="BJ288" s="38">
        <f t="shared" si="148"/>
        <v>6</v>
      </c>
      <c r="BR288" s="38">
        <v>286</v>
      </c>
      <c r="BS288" s="38" t="str">
        <f>HLOOKUP(BD288,$AB$2:$AN288,$BR288+1)</f>
        <v>Sunday</v>
      </c>
      <c r="BT288" s="38" t="str">
        <f>HLOOKUP(BE288,$AB$2:$AN288,$BR288+1)</f>
        <v>has</v>
      </c>
      <c r="BU288" s="38" t="str">
        <f>HLOOKUP(BF288,$AB$2:$AN288,$BR288+1)</f>
        <v>since</v>
      </c>
      <c r="BV288" s="38" t="str">
        <f>HLOOKUP(BG288,$AB$2:$AN288,$BR288+1)</f>
        <v>she</v>
      </c>
      <c r="BW288" s="38" t="str">
        <f>HLOOKUP(BH288,$AB$2:$AN288,$BR288+1)</f>
        <v>been</v>
      </c>
      <c r="BX288" s="38" t="str">
        <f>HLOOKUP(BI288,$AB$2:$AN288,$BR288+1)</f>
        <v>sick</v>
      </c>
      <c r="BY288" s="38" t="str">
        <f>HLOOKUP(BJ288,$AB$2:$AN288,$BR288+1)</f>
        <v>last</v>
      </c>
      <c r="BZ288" s="38"/>
      <c r="CA288" s="38"/>
      <c r="CB288" s="38"/>
      <c r="CC288" s="38"/>
      <c r="CD288" s="38"/>
      <c r="CE288" s="38"/>
      <c r="CG288" s="36" t="str">
        <f t="shared" si="141"/>
        <v>現在完了</v>
      </c>
    </row>
    <row r="289" spans="18:85" ht="18.75" customHeight="1">
      <c r="R289" s="35">
        <v>1</v>
      </c>
      <c r="S289" s="2" t="s">
        <v>1221</v>
      </c>
      <c r="T289" s="2"/>
      <c r="U289" s="1">
        <v>2</v>
      </c>
      <c r="V289" s="42">
        <f t="shared" si="151"/>
        <v>277</v>
      </c>
      <c r="W289" s="5" t="s">
        <v>1228</v>
      </c>
      <c r="X289" s="7" t="s">
        <v>1229</v>
      </c>
      <c r="Y289" s="42">
        <f ca="1" t="shared" si="131"/>
        <v>0.36074322919207136</v>
      </c>
      <c r="Z289" s="42">
        <f t="shared" si="132"/>
        <v>8</v>
      </c>
      <c r="AA289" s="42" t="s">
        <v>2038</v>
      </c>
      <c r="AB289" s="42" t="s">
        <v>11</v>
      </c>
      <c r="AC289" s="39" t="s">
        <v>21</v>
      </c>
      <c r="AD289" s="39" t="s">
        <v>1904</v>
      </c>
      <c r="AE289" s="39" t="s">
        <v>1216</v>
      </c>
      <c r="AF289" s="39" t="s">
        <v>119</v>
      </c>
      <c r="AG289" s="39" t="s">
        <v>389</v>
      </c>
      <c r="AH289" s="39" t="s">
        <v>2016</v>
      </c>
      <c r="AI289" s="39" t="s">
        <v>938</v>
      </c>
      <c r="AP289" s="39">
        <f ca="1" t="shared" si="133"/>
        <v>0.4629349075730338</v>
      </c>
      <c r="AQ289" s="39">
        <f ca="1" t="shared" si="134"/>
        <v>0.6950542747648876</v>
      </c>
      <c r="AR289" s="39">
        <f ca="1" t="shared" si="135"/>
        <v>0.33935946596082145</v>
      </c>
      <c r="AS289" s="39">
        <f ca="1" t="shared" si="136"/>
        <v>0.7887436725290269</v>
      </c>
      <c r="AT289" s="39">
        <f ca="1" t="shared" si="127"/>
        <v>0.060642201227452786</v>
      </c>
      <c r="AU289" s="39">
        <f ca="1" t="shared" si="145"/>
        <v>0.7783852548138066</v>
      </c>
      <c r="AV289" s="39">
        <f ca="1" t="shared" si="147"/>
        <v>0.7329145263946586</v>
      </c>
      <c r="AW289" s="39">
        <f ca="1">IF(AI289=0,"",RAND())</f>
        <v>0.16489072194205345</v>
      </c>
      <c r="BC289" s="38">
        <f ca="1">IF(AO289=0,"",RAND())</f>
      </c>
      <c r="BD289" s="38">
        <f t="shared" si="137"/>
        <v>5</v>
      </c>
      <c r="BE289" s="38">
        <f t="shared" si="138"/>
        <v>4</v>
      </c>
      <c r="BF289" s="38">
        <f t="shared" si="139"/>
        <v>6</v>
      </c>
      <c r="BG289" s="38">
        <f t="shared" si="140"/>
        <v>1</v>
      </c>
      <c r="BH289" s="38">
        <f t="shared" si="128"/>
        <v>8</v>
      </c>
      <c r="BI289" s="38">
        <f t="shared" si="146"/>
        <v>2</v>
      </c>
      <c r="BJ289" s="38">
        <f t="shared" si="148"/>
        <v>3</v>
      </c>
      <c r="BK289" s="38">
        <f>RANK(AW289,$AP289:$BB289)</f>
        <v>7</v>
      </c>
      <c r="BR289" s="38">
        <v>287</v>
      </c>
      <c r="BS289" s="38" t="str">
        <f>HLOOKUP(BD289,$AB$2:$AN289,$BR289+1)</f>
        <v>him</v>
      </c>
      <c r="BT289" s="38" t="str">
        <f>HLOOKUP(BE289,$AB$2:$AN289,$BR289+1)</f>
        <v>seen</v>
      </c>
      <c r="BU289" s="38" t="str">
        <f>HLOOKUP(BF289,$AB$2:$AN289,$BR289+1)</f>
        <v>for</v>
      </c>
      <c r="BV289" s="38" t="str">
        <f>HLOOKUP(BG289,$AB$2:$AN289,$BR289+1)</f>
        <v>I</v>
      </c>
      <c r="BW289" s="38" t="str">
        <f>HLOOKUP(BH289,$AB$2:$AN289,$BR289+1)</f>
        <v>years</v>
      </c>
      <c r="BX289" s="38" t="str">
        <f>HLOOKUP(BI289,$AB$2:$AN289,$BR289+1)</f>
        <v>have</v>
      </c>
      <c r="BY289" s="38" t="str">
        <f>HLOOKUP(BJ289,$AB$2:$AN289,$BR289+1)</f>
        <v>not</v>
      </c>
      <c r="BZ289" s="38" t="str">
        <f>HLOOKUP(BK289,$AB$2:$AN289,$BR289+1)</f>
        <v>many</v>
      </c>
      <c r="CA289" s="38"/>
      <c r="CB289" s="38"/>
      <c r="CC289" s="38"/>
      <c r="CD289" s="38"/>
      <c r="CE289" s="38"/>
      <c r="CG289" s="36" t="str">
        <f t="shared" si="141"/>
        <v>現在完了</v>
      </c>
    </row>
    <row r="290" spans="18:85" ht="18.75" customHeight="1">
      <c r="R290" s="35">
        <v>1</v>
      </c>
      <c r="S290" s="2" t="s">
        <v>1221</v>
      </c>
      <c r="T290" s="2"/>
      <c r="U290" s="1">
        <v>2</v>
      </c>
      <c r="V290" s="42">
        <f t="shared" si="151"/>
        <v>399</v>
      </c>
      <c r="W290" s="5" t="s">
        <v>1230</v>
      </c>
      <c r="X290" s="7" t="s">
        <v>1231</v>
      </c>
      <c r="Y290" s="42">
        <f ca="1" t="shared" si="131"/>
        <v>0.0705808953328011</v>
      </c>
      <c r="Z290" s="42">
        <f t="shared" si="132"/>
        <v>8</v>
      </c>
      <c r="AA290" s="42" t="s">
        <v>2014</v>
      </c>
      <c r="AB290" s="42" t="s">
        <v>21</v>
      </c>
      <c r="AC290" s="39" t="s">
        <v>2060</v>
      </c>
      <c r="AD290" s="39" t="s">
        <v>1167</v>
      </c>
      <c r="AE290" s="39" t="s">
        <v>136</v>
      </c>
      <c r="AF290" s="39" t="s">
        <v>389</v>
      </c>
      <c r="AG290" s="39" t="s">
        <v>1882</v>
      </c>
      <c r="AH290" s="39" t="s">
        <v>1232</v>
      </c>
      <c r="AI290" s="39" t="s">
        <v>950</v>
      </c>
      <c r="AP290" s="39">
        <f ca="1" t="shared" si="133"/>
        <v>0.20119759846336494</v>
      </c>
      <c r="AQ290" s="39">
        <f ca="1" t="shared" si="134"/>
        <v>0.17294150870702696</v>
      </c>
      <c r="AR290" s="39">
        <f ca="1" t="shared" si="135"/>
        <v>0.6698840117117599</v>
      </c>
      <c r="AS290" s="39">
        <f ca="1" t="shared" si="136"/>
        <v>0.2688106985641445</v>
      </c>
      <c r="AT290" s="39">
        <f ca="1" t="shared" si="127"/>
        <v>0.1422060211942746</v>
      </c>
      <c r="AU290" s="39">
        <f ca="1" t="shared" si="145"/>
        <v>0.8166611489709663</v>
      </c>
      <c r="AV290" s="39">
        <f ca="1" t="shared" si="147"/>
        <v>0.6404710438601375</v>
      </c>
      <c r="AW290" s="39">
        <f ca="1">IF(AI290=0,"",RAND())</f>
        <v>0.27744875041072525</v>
      </c>
      <c r="BC290" s="38">
        <f ca="1">IF(AO290=0,"",RAND())</f>
      </c>
      <c r="BD290" s="38">
        <f t="shared" si="137"/>
        <v>6</v>
      </c>
      <c r="BE290" s="38">
        <f t="shared" si="138"/>
        <v>7</v>
      </c>
      <c r="BF290" s="38">
        <f t="shared" si="139"/>
        <v>2</v>
      </c>
      <c r="BG290" s="38">
        <f t="shared" si="140"/>
        <v>5</v>
      </c>
      <c r="BH290" s="38">
        <f t="shared" si="128"/>
        <v>8</v>
      </c>
      <c r="BI290" s="38">
        <f t="shared" si="146"/>
        <v>1</v>
      </c>
      <c r="BJ290" s="38">
        <f t="shared" si="148"/>
        <v>3</v>
      </c>
      <c r="BK290" s="38">
        <f>RANK(AW290,$AP290:$BB290)</f>
        <v>4</v>
      </c>
      <c r="BR290" s="38">
        <v>288</v>
      </c>
      <c r="BS290" s="38" t="str">
        <f>HLOOKUP(BD290,$AB$2:$AN290,$BR290+1)</f>
        <v>a</v>
      </c>
      <c r="BT290" s="38" t="str">
        <f>HLOOKUP(BE290,$AB$2:$AN290,$BR290+1)</f>
        <v>long</v>
      </c>
      <c r="BU290" s="38" t="str">
        <f>HLOOKUP(BF290,$AB$2:$AN290,$BR290+1)</f>
        <v>you</v>
      </c>
      <c r="BV290" s="38" t="str">
        <f>HLOOKUP(BG290,$AB$2:$AN290,$BR290+1)</f>
        <v>for</v>
      </c>
      <c r="BW290" s="38" t="str">
        <f>HLOOKUP(BH290,$AB$2:$AN290,$BR290+1)</f>
        <v>time</v>
      </c>
      <c r="BX290" s="38" t="str">
        <f>HLOOKUP(BI290,$AB$2:$AN290,$BR290+1)</f>
        <v>have</v>
      </c>
      <c r="BY290" s="38" t="str">
        <f>HLOOKUP(BJ290,$AB$2:$AN290,$BR290+1)</f>
        <v>known</v>
      </c>
      <c r="BZ290" s="38" t="str">
        <f>HLOOKUP(BK290,$AB$2:$AN290,$BR290+1)</f>
        <v>her</v>
      </c>
      <c r="CA290" s="38"/>
      <c r="CB290" s="38"/>
      <c r="CC290" s="38"/>
      <c r="CD290" s="38"/>
      <c r="CE290" s="38"/>
      <c r="CG290" s="36" t="str">
        <f t="shared" si="141"/>
        <v>現在完了</v>
      </c>
    </row>
    <row r="291" spans="18:85" ht="18.75" customHeight="1">
      <c r="R291" s="35">
        <v>1</v>
      </c>
      <c r="S291" s="2" t="s">
        <v>1221</v>
      </c>
      <c r="T291" s="2"/>
      <c r="U291" s="1">
        <v>2</v>
      </c>
      <c r="V291" s="42">
        <f t="shared" si="151"/>
        <v>270</v>
      </c>
      <c r="W291" s="5" t="s">
        <v>1233</v>
      </c>
      <c r="X291" s="7" t="s">
        <v>1234</v>
      </c>
      <c r="Y291" s="42">
        <f ca="1" t="shared" si="131"/>
        <v>0.3863000634395721</v>
      </c>
      <c r="Z291" s="42">
        <f t="shared" si="132"/>
        <v>7</v>
      </c>
      <c r="AA291" s="42" t="s">
        <v>98</v>
      </c>
      <c r="AB291" s="42" t="s">
        <v>2015</v>
      </c>
      <c r="AC291" s="39" t="s">
        <v>582</v>
      </c>
      <c r="AD291" s="39" t="s">
        <v>21</v>
      </c>
      <c r="AE291" s="39" t="s">
        <v>2060</v>
      </c>
      <c r="AF291" s="39" t="s">
        <v>1235</v>
      </c>
      <c r="AG291" s="39" t="s">
        <v>918</v>
      </c>
      <c r="AH291" s="39" t="s">
        <v>919</v>
      </c>
      <c r="AP291" s="39">
        <f ca="1" t="shared" si="133"/>
        <v>0.5504323571679326</v>
      </c>
      <c r="AQ291" s="39">
        <f ca="1" t="shared" si="134"/>
        <v>0.007506746266019881</v>
      </c>
      <c r="AR291" s="39">
        <f ca="1" t="shared" si="135"/>
        <v>0.935082078581255</v>
      </c>
      <c r="AS291" s="39">
        <f ca="1" t="shared" si="136"/>
        <v>0.11896335458274798</v>
      </c>
      <c r="AT291" s="39">
        <f ca="1" t="shared" si="127"/>
        <v>0.6524207465056229</v>
      </c>
      <c r="AU291" s="39">
        <f ca="1" t="shared" si="145"/>
        <v>0.6354784317222331</v>
      </c>
      <c r="AV291" s="39">
        <f ca="1" t="shared" si="147"/>
        <v>0.2450049440508959</v>
      </c>
      <c r="BD291" s="38">
        <f t="shared" si="137"/>
        <v>4</v>
      </c>
      <c r="BE291" s="38">
        <f t="shared" si="138"/>
        <v>7</v>
      </c>
      <c r="BF291" s="38">
        <f t="shared" si="139"/>
        <v>1</v>
      </c>
      <c r="BG291" s="38">
        <f t="shared" si="140"/>
        <v>6</v>
      </c>
      <c r="BH291" s="38">
        <f t="shared" si="128"/>
        <v>2</v>
      </c>
      <c r="BI291" s="38">
        <f t="shared" si="146"/>
        <v>3</v>
      </c>
      <c r="BJ291" s="38">
        <f t="shared" si="148"/>
        <v>5</v>
      </c>
      <c r="BR291" s="38">
        <v>289</v>
      </c>
      <c r="BS291" s="38" t="str">
        <f>HLOOKUP(BD291,$AB$2:$AN291,$BR291+1)</f>
        <v>you</v>
      </c>
      <c r="BT291" s="38" t="str">
        <f>HLOOKUP(BE291,$AB$2:$AN291,$BR291+1)</f>
        <v>Fuji</v>
      </c>
      <c r="BU291" s="38" t="str">
        <f>HLOOKUP(BF291,$AB$2:$AN291,$BR291+1)</f>
        <v>how</v>
      </c>
      <c r="BV291" s="38" t="str">
        <f>HLOOKUP(BG291,$AB$2:$AN291,$BR291+1)</f>
        <v>Mt</v>
      </c>
      <c r="BW291" s="38" t="str">
        <f>HLOOKUP(BH291,$AB$2:$AN291,$BR291+1)</f>
        <v>often</v>
      </c>
      <c r="BX291" s="38" t="str">
        <f>HLOOKUP(BI291,$AB$2:$AN291,$BR291+1)</f>
        <v>have</v>
      </c>
      <c r="BY291" s="38" t="str">
        <f>HLOOKUP(BJ291,$AB$2:$AN291,$BR291+1)</f>
        <v>climbed</v>
      </c>
      <c r="BZ291" s="38"/>
      <c r="CA291" s="38"/>
      <c r="CB291" s="38"/>
      <c r="CC291" s="38"/>
      <c r="CD291" s="38"/>
      <c r="CE291" s="38"/>
      <c r="CG291" s="36" t="str">
        <f t="shared" si="141"/>
        <v>現在完了</v>
      </c>
    </row>
    <row r="292" spans="18:85" ht="18.75" customHeight="1">
      <c r="R292" s="35">
        <v>1</v>
      </c>
      <c r="S292" s="2" t="s">
        <v>1221</v>
      </c>
      <c r="T292" s="2"/>
      <c r="U292" s="1">
        <v>2</v>
      </c>
      <c r="V292" s="42">
        <f t="shared" si="151"/>
        <v>403</v>
      </c>
      <c r="W292" s="5" t="s">
        <v>1236</v>
      </c>
      <c r="X292" s="7" t="s">
        <v>1237</v>
      </c>
      <c r="Y292" s="42">
        <f ca="1" t="shared" si="131"/>
        <v>0.06425004003732182</v>
      </c>
      <c r="Z292" s="42">
        <f t="shared" si="132"/>
        <v>5</v>
      </c>
      <c r="AA292" s="42" t="s">
        <v>2038</v>
      </c>
      <c r="AB292" s="42" t="s">
        <v>2053</v>
      </c>
      <c r="AC292" s="39" t="s">
        <v>207</v>
      </c>
      <c r="AD292" s="39" t="s">
        <v>1238</v>
      </c>
      <c r="AE292" s="39" t="s">
        <v>1239</v>
      </c>
      <c r="AF292" s="39" t="s">
        <v>1240</v>
      </c>
      <c r="AP292" s="39">
        <f ca="1" t="shared" si="133"/>
        <v>0.8277755135434086</v>
      </c>
      <c r="AQ292" s="39">
        <f ca="1" t="shared" si="134"/>
        <v>0.7946455098160001</v>
      </c>
      <c r="AR292" s="39">
        <f ca="1" t="shared" si="135"/>
        <v>0.4248789029372615</v>
      </c>
      <c r="AS292" s="39">
        <f ca="1" t="shared" si="136"/>
        <v>0.49054235296950854</v>
      </c>
      <c r="AT292" s="39">
        <f ca="1" t="shared" si="127"/>
        <v>0.9470327468451263</v>
      </c>
      <c r="BC292" s="38">
        <f ca="1">IF(AO292=0,"",RAND())</f>
      </c>
      <c r="BD292" s="38">
        <f t="shared" si="137"/>
        <v>2</v>
      </c>
      <c r="BE292" s="38">
        <f t="shared" si="138"/>
        <v>3</v>
      </c>
      <c r="BF292" s="38">
        <f t="shared" si="139"/>
        <v>5</v>
      </c>
      <c r="BG292" s="38">
        <f t="shared" si="140"/>
        <v>4</v>
      </c>
      <c r="BH292" s="38">
        <f t="shared" si="128"/>
        <v>1</v>
      </c>
      <c r="BR292" s="38">
        <v>290</v>
      </c>
      <c r="BS292" s="38" t="str">
        <f>HLOOKUP(BD292,$AB$2:$AN292,$BR292+1)</f>
        <v>has</v>
      </c>
      <c r="BT292" s="38" t="str">
        <f>HLOOKUP(BE292,$AB$2:$AN292,$BR292+1)</f>
        <v>already</v>
      </c>
      <c r="BU292" s="38" t="str">
        <f>HLOOKUP(BF292,$AB$2:$AN292,$BR292+1)</f>
        <v>lunch</v>
      </c>
      <c r="BV292" s="38" t="str">
        <f>HLOOKUP(BG292,$AB$2:$AN292,$BR292+1)</f>
        <v>eaten</v>
      </c>
      <c r="BW292" s="38" t="str">
        <f>HLOOKUP(BH292,$AB$2:$AN292,$BR292+1)</f>
        <v>he</v>
      </c>
      <c r="BZ292" s="38"/>
      <c r="CA292" s="38"/>
      <c r="CB292" s="38"/>
      <c r="CC292" s="38"/>
      <c r="CD292" s="38"/>
      <c r="CE292" s="38"/>
      <c r="CG292" s="36" t="str">
        <f t="shared" si="141"/>
        <v>現在完了</v>
      </c>
    </row>
    <row r="293" spans="18:85" ht="18.75" customHeight="1">
      <c r="R293" s="35">
        <v>1</v>
      </c>
      <c r="S293" s="2" t="s">
        <v>1221</v>
      </c>
      <c r="T293" s="2"/>
      <c r="U293" s="1">
        <v>2</v>
      </c>
      <c r="V293" s="42">
        <f t="shared" si="151"/>
        <v>341</v>
      </c>
      <c r="W293" s="5" t="s">
        <v>1241</v>
      </c>
      <c r="X293" s="7" t="s">
        <v>1242</v>
      </c>
      <c r="Y293" s="42">
        <f ca="1" t="shared" si="131"/>
        <v>0.21097020653759974</v>
      </c>
      <c r="Z293" s="42">
        <f t="shared" si="132"/>
        <v>7</v>
      </c>
      <c r="AA293" s="42" t="s">
        <v>2038</v>
      </c>
      <c r="AB293" s="42" t="s">
        <v>11</v>
      </c>
      <c r="AC293" s="39" t="s">
        <v>21</v>
      </c>
      <c r="AD293" s="39" t="s">
        <v>1243</v>
      </c>
      <c r="AE293" s="39" t="s">
        <v>1225</v>
      </c>
      <c r="AF293" s="39" t="s">
        <v>2105</v>
      </c>
      <c r="AG293" s="39" t="s">
        <v>1885</v>
      </c>
      <c r="AH293" s="39" t="s">
        <v>1244</v>
      </c>
      <c r="AP293" s="39">
        <f ca="1" t="shared" si="133"/>
        <v>0.4406327156089447</v>
      </c>
      <c r="AQ293" s="39">
        <f ca="1" t="shared" si="134"/>
        <v>0.6652269954457077</v>
      </c>
      <c r="AR293" s="39">
        <f ca="1" t="shared" si="135"/>
        <v>0.40564927229567616</v>
      </c>
      <c r="AS293" s="39">
        <f ca="1" t="shared" si="136"/>
        <v>0.245110406854252</v>
      </c>
      <c r="AT293" s="39">
        <f aca="true" ca="1" t="shared" si="152" ref="AT293:AT325">IF(AF293=0,"",RAND())</f>
        <v>0.09283021583552231</v>
      </c>
      <c r="AU293" s="39">
        <f ca="1">IF(AG293=0,"",RAND())</f>
        <v>0.8968767206646233</v>
      </c>
      <c r="AV293" s="39">
        <f ca="1">IF(AH293=0,"",RAND())</f>
        <v>0.43760064726559644</v>
      </c>
      <c r="BD293" s="38">
        <f t="shared" si="137"/>
        <v>3</v>
      </c>
      <c r="BE293" s="38">
        <f t="shared" si="138"/>
        <v>2</v>
      </c>
      <c r="BF293" s="38">
        <f t="shared" si="139"/>
        <v>5</v>
      </c>
      <c r="BG293" s="38">
        <f t="shared" si="140"/>
        <v>6</v>
      </c>
      <c r="BH293" s="38">
        <f aca="true" t="shared" si="153" ref="BH293:BH325">RANK(AT293,$AP293:$BB293)</f>
        <v>7</v>
      </c>
      <c r="BI293" s="38">
        <f>RANK(AU293,$AP293:$BB293)</f>
        <v>1</v>
      </c>
      <c r="BJ293" s="38">
        <f>RANK(AV293,$AP293:$BB293)</f>
        <v>4</v>
      </c>
      <c r="BR293" s="38">
        <v>291</v>
      </c>
      <c r="BS293" s="38" t="str">
        <f>HLOOKUP(BD293,$AB$2:$AN293,$BR293+1)</f>
        <v>just</v>
      </c>
      <c r="BT293" s="38" t="str">
        <f>HLOOKUP(BE293,$AB$2:$AN293,$BR293+1)</f>
        <v>have</v>
      </c>
      <c r="BU293" s="38" t="str">
        <f>HLOOKUP(BF293,$AB$2:$AN293,$BR293+1)</f>
        <v>to</v>
      </c>
      <c r="BV293" s="38" t="str">
        <f>HLOOKUP(BG293,$AB$2:$AN293,$BR293+1)</f>
        <v>the</v>
      </c>
      <c r="BW293" s="38" t="str">
        <f>HLOOKUP(BH293,$AB$2:$AN293,$BR293+1)</f>
        <v>station</v>
      </c>
      <c r="BX293" s="38" t="str">
        <f>HLOOKUP(BI293,$AB$2:$AN293,$BR293+1)</f>
        <v>I</v>
      </c>
      <c r="BY293" s="38" t="str">
        <f>HLOOKUP(BJ293,$AB$2:$AN293,$BR293+1)</f>
        <v>been</v>
      </c>
      <c r="BZ293" s="38"/>
      <c r="CA293" s="38"/>
      <c r="CB293" s="38"/>
      <c r="CC293" s="38"/>
      <c r="CD293" s="38"/>
      <c r="CE293" s="38"/>
      <c r="CG293" s="36" t="str">
        <f t="shared" si="141"/>
        <v>現在完了</v>
      </c>
    </row>
    <row r="294" spans="18:85" ht="18.75" customHeight="1">
      <c r="R294" s="35">
        <v>1</v>
      </c>
      <c r="S294" s="2" t="s">
        <v>1221</v>
      </c>
      <c r="T294" s="2"/>
      <c r="U294" s="1">
        <v>2</v>
      </c>
      <c r="V294" s="42">
        <f t="shared" si="151"/>
        <v>365</v>
      </c>
      <c r="W294" s="5" t="s">
        <v>1245</v>
      </c>
      <c r="X294" s="7" t="s">
        <v>1246</v>
      </c>
      <c r="Y294" s="42">
        <f ca="1" t="shared" si="131"/>
        <v>0.149725405767007</v>
      </c>
      <c r="Z294" s="42">
        <f t="shared" si="132"/>
        <v>7</v>
      </c>
      <c r="AA294" s="42" t="s">
        <v>2038</v>
      </c>
      <c r="AB294" s="42" t="s">
        <v>11</v>
      </c>
      <c r="AC294" s="39" t="s">
        <v>21</v>
      </c>
      <c r="AD294" s="39" t="s">
        <v>1904</v>
      </c>
      <c r="AE294" s="39" t="s">
        <v>1155</v>
      </c>
      <c r="AF294" s="39" t="s">
        <v>1885</v>
      </c>
      <c r="AG294" s="39" t="s">
        <v>56</v>
      </c>
      <c r="AH294" s="39" t="s">
        <v>1247</v>
      </c>
      <c r="AP294" s="39">
        <f ca="1" t="shared" si="133"/>
        <v>0.5976208727626928</v>
      </c>
      <c r="AQ294" s="39">
        <f ca="1" t="shared" si="134"/>
        <v>0.4459184024062144</v>
      </c>
      <c r="AR294" s="39">
        <f ca="1" t="shared" si="135"/>
        <v>0.5759570314314941</v>
      </c>
      <c r="AS294" s="39">
        <f ca="1" t="shared" si="136"/>
        <v>0.29400125179439596</v>
      </c>
      <c r="AT294" s="39">
        <f ca="1" t="shared" si="152"/>
        <v>0.6853326887038151</v>
      </c>
      <c r="AU294" s="39">
        <f ca="1">IF(AG294=0,"",RAND())</f>
        <v>0.8636627601684945</v>
      </c>
      <c r="AV294" s="39">
        <f ca="1">IF(AH294=0,"",RAND())</f>
        <v>0.2432946147847348</v>
      </c>
      <c r="BD294" s="38">
        <f t="shared" si="137"/>
        <v>3</v>
      </c>
      <c r="BE294" s="38">
        <f t="shared" si="138"/>
        <v>5</v>
      </c>
      <c r="BF294" s="38">
        <f t="shared" si="139"/>
        <v>4</v>
      </c>
      <c r="BG294" s="38">
        <f t="shared" si="140"/>
        <v>6</v>
      </c>
      <c r="BH294" s="38">
        <f t="shared" si="153"/>
        <v>2</v>
      </c>
      <c r="BI294" s="38">
        <f>RANK(AU294,$AP294:$BB294)</f>
        <v>1</v>
      </c>
      <c r="BJ294" s="38">
        <f>RANK(AV294,$AP294:$BB294)</f>
        <v>7</v>
      </c>
      <c r="BR294" s="38">
        <v>292</v>
      </c>
      <c r="BS294" s="38" t="str">
        <f>HLOOKUP(BD294,$AB$2:$AN294,$BR294+1)</f>
        <v>not</v>
      </c>
      <c r="BT294" s="38" t="str">
        <f>HLOOKUP(BE294,$AB$2:$AN294,$BR294+1)</f>
        <v>the</v>
      </c>
      <c r="BU294" s="38" t="str">
        <f>HLOOKUP(BF294,$AB$2:$AN294,$BR294+1)</f>
        <v>washed</v>
      </c>
      <c r="BV294" s="38" t="str">
        <f>HLOOKUP(BG294,$AB$2:$AN294,$BR294+1)</f>
        <v>car</v>
      </c>
      <c r="BW294" s="38" t="str">
        <f>HLOOKUP(BH294,$AB$2:$AN294,$BR294+1)</f>
        <v>have</v>
      </c>
      <c r="BX294" s="38" t="str">
        <f>HLOOKUP(BI294,$AB$2:$AN294,$BR294+1)</f>
        <v>I</v>
      </c>
      <c r="BY294" s="38" t="str">
        <f>HLOOKUP(BJ294,$AB$2:$AN294,$BR294+1)</f>
        <v>yet</v>
      </c>
      <c r="BZ294" s="38"/>
      <c r="CA294" s="38"/>
      <c r="CB294" s="38"/>
      <c r="CC294" s="38"/>
      <c r="CD294" s="38"/>
      <c r="CE294" s="38"/>
      <c r="CG294" s="36" t="str">
        <f t="shared" si="141"/>
        <v>現在完了</v>
      </c>
    </row>
    <row r="295" spans="18:85" ht="18.75" customHeight="1">
      <c r="R295" s="35">
        <v>1</v>
      </c>
      <c r="S295" s="2" t="s">
        <v>1221</v>
      </c>
      <c r="T295" s="2"/>
      <c r="U295" s="1">
        <v>2</v>
      </c>
      <c r="V295" s="42">
        <f t="shared" si="151"/>
        <v>153</v>
      </c>
      <c r="W295" s="5" t="s">
        <v>1248</v>
      </c>
      <c r="X295" s="7" t="s">
        <v>1249</v>
      </c>
      <c r="Y295" s="42">
        <f ca="1" t="shared" si="131"/>
        <v>0.6645370377756641</v>
      </c>
      <c r="Z295" s="42">
        <f t="shared" si="132"/>
        <v>6</v>
      </c>
      <c r="AA295" s="42" t="s">
        <v>2014</v>
      </c>
      <c r="AB295" s="42" t="s">
        <v>21</v>
      </c>
      <c r="AC295" s="39" t="s">
        <v>2060</v>
      </c>
      <c r="AD295" s="39" t="s">
        <v>1075</v>
      </c>
      <c r="AE295" s="39" t="s">
        <v>2033</v>
      </c>
      <c r="AF295" s="39" t="s">
        <v>1076</v>
      </c>
      <c r="AG295" s="39" t="s">
        <v>1247</v>
      </c>
      <c r="AP295" s="39">
        <f ca="1" t="shared" si="133"/>
        <v>0.23950974045758433</v>
      </c>
      <c r="AQ295" s="39">
        <f ca="1" t="shared" si="134"/>
        <v>0.4364880339357078</v>
      </c>
      <c r="AR295" s="39">
        <f ca="1" t="shared" si="135"/>
        <v>0.9603082825861713</v>
      </c>
      <c r="AS295" s="39">
        <f ca="1" t="shared" si="136"/>
        <v>0.15395867862136825</v>
      </c>
      <c r="AT295" s="39">
        <f ca="1" t="shared" si="152"/>
        <v>0.39897027878825053</v>
      </c>
      <c r="AU295" s="39">
        <f ca="1">IF(AG295=0,"",RAND())</f>
        <v>0.49843497940847414</v>
      </c>
      <c r="BD295" s="38">
        <f t="shared" si="137"/>
        <v>5</v>
      </c>
      <c r="BE295" s="38">
        <f t="shared" si="138"/>
        <v>3</v>
      </c>
      <c r="BF295" s="38">
        <f t="shared" si="139"/>
        <v>1</v>
      </c>
      <c r="BG295" s="38">
        <f t="shared" si="140"/>
        <v>6</v>
      </c>
      <c r="BH295" s="38">
        <f t="shared" si="153"/>
        <v>4</v>
      </c>
      <c r="BI295" s="38">
        <f>RANK(AU295,$AP295:$BB295)</f>
        <v>2</v>
      </c>
      <c r="BR295" s="38">
        <v>293</v>
      </c>
      <c r="BS295" s="38" t="str">
        <f>HLOOKUP(BD295,$AB$2:$AN295,$BR295+1)</f>
        <v>homework</v>
      </c>
      <c r="BT295" s="38" t="str">
        <f>HLOOKUP(BE295,$AB$2:$AN295,$BR295+1)</f>
        <v>finished</v>
      </c>
      <c r="BU295" s="38" t="str">
        <f>HLOOKUP(BF295,$AB$2:$AN295,$BR295+1)</f>
        <v>have</v>
      </c>
      <c r="BV295" s="38" t="str">
        <f>HLOOKUP(BG295,$AB$2:$AN295,$BR295+1)</f>
        <v>yet</v>
      </c>
      <c r="BW295" s="38" t="str">
        <f>HLOOKUP(BH295,$AB$2:$AN295,$BR295+1)</f>
        <v>your</v>
      </c>
      <c r="BX295" s="38" t="str">
        <f>HLOOKUP(BI295,$AB$2:$AN295,$BR295+1)</f>
        <v>you</v>
      </c>
      <c r="BZ295" s="38"/>
      <c r="CA295" s="38"/>
      <c r="CB295" s="38"/>
      <c r="CC295" s="38"/>
      <c r="CD295" s="38"/>
      <c r="CE295" s="38"/>
      <c r="CG295" s="36" t="str">
        <f t="shared" si="141"/>
        <v>現在完了</v>
      </c>
    </row>
    <row r="296" spans="18:85" ht="18.75" customHeight="1">
      <c r="R296" s="35">
        <v>1</v>
      </c>
      <c r="S296" s="2" t="s">
        <v>1221</v>
      </c>
      <c r="T296" s="2"/>
      <c r="U296" s="1">
        <v>2</v>
      </c>
      <c r="V296" s="42">
        <f t="shared" si="151"/>
        <v>165</v>
      </c>
      <c r="W296" s="5" t="s">
        <v>1250</v>
      </c>
      <c r="X296" s="7" t="s">
        <v>1251</v>
      </c>
      <c r="Y296" s="42">
        <f ca="1" t="shared" si="131"/>
        <v>0.6295749947969846</v>
      </c>
      <c r="Z296" s="42">
        <f t="shared" si="132"/>
        <v>5</v>
      </c>
      <c r="AA296" s="42" t="s">
        <v>2038</v>
      </c>
      <c r="AB296" s="42" t="s">
        <v>11</v>
      </c>
      <c r="AC296" s="39" t="s">
        <v>21</v>
      </c>
      <c r="AD296" s="39" t="s">
        <v>1252</v>
      </c>
      <c r="AE296" s="39" t="s">
        <v>149</v>
      </c>
      <c r="AF296" s="39" t="s">
        <v>161</v>
      </c>
      <c r="AP296" s="39">
        <f ca="1" t="shared" si="133"/>
        <v>0.9533988423346604</v>
      </c>
      <c r="AQ296" s="39">
        <f ca="1" t="shared" si="134"/>
        <v>0.5413575687001284</v>
      </c>
      <c r="AR296" s="39">
        <f ca="1" t="shared" si="135"/>
        <v>0.8840092039611234</v>
      </c>
      <c r="AS296" s="39">
        <f ca="1" t="shared" si="136"/>
        <v>0.06116913469527896</v>
      </c>
      <c r="AT296" s="39">
        <f ca="1" t="shared" si="152"/>
        <v>0.06571910219260424</v>
      </c>
      <c r="BC296" s="38">
        <f ca="1">IF(AO296=0,"",RAND())</f>
      </c>
      <c r="BD296" s="38">
        <f t="shared" si="137"/>
        <v>1</v>
      </c>
      <c r="BE296" s="38">
        <f t="shared" si="138"/>
        <v>3</v>
      </c>
      <c r="BF296" s="38">
        <f t="shared" si="139"/>
        <v>2</v>
      </c>
      <c r="BG296" s="38">
        <f t="shared" si="140"/>
        <v>5</v>
      </c>
      <c r="BH296" s="38">
        <f t="shared" si="153"/>
        <v>4</v>
      </c>
      <c r="BR296" s="38">
        <v>294</v>
      </c>
      <c r="BS296" s="38" t="str">
        <f>HLOOKUP(BD296,$AB$2:$AN296,$BR296+1)</f>
        <v>I</v>
      </c>
      <c r="BT296" s="38" t="str">
        <f>HLOOKUP(BE296,$AB$2:$AN296,$BR296+1)</f>
        <v>lost</v>
      </c>
      <c r="BU296" s="38" t="str">
        <f>HLOOKUP(BF296,$AB$2:$AN296,$BR296+1)</f>
        <v>have</v>
      </c>
      <c r="BV296" s="38" t="str">
        <f>HLOOKUP(BG296,$AB$2:$AN296,$BR296+1)</f>
        <v>camera</v>
      </c>
      <c r="BW296" s="38" t="str">
        <f>HLOOKUP(BH296,$AB$2:$AN296,$BR296+1)</f>
        <v>my</v>
      </c>
      <c r="BZ296" s="38"/>
      <c r="CA296" s="38"/>
      <c r="CB296" s="38"/>
      <c r="CC296" s="38"/>
      <c r="CD296" s="38"/>
      <c r="CE296" s="38"/>
      <c r="CG296" s="36" t="str">
        <f t="shared" si="141"/>
        <v>現在完了</v>
      </c>
    </row>
    <row r="297" spans="18:85" ht="18.75" customHeight="1">
      <c r="R297" s="35">
        <v>1</v>
      </c>
      <c r="S297" s="2" t="s">
        <v>1221</v>
      </c>
      <c r="T297" s="2"/>
      <c r="U297" s="1">
        <v>3</v>
      </c>
      <c r="V297" s="42">
        <f t="shared" si="151"/>
        <v>313</v>
      </c>
      <c r="W297" s="48" t="s">
        <v>1253</v>
      </c>
      <c r="X297" s="7" t="s">
        <v>1254</v>
      </c>
      <c r="Y297" s="42">
        <f ca="1" t="shared" si="131"/>
        <v>0.267350901186187</v>
      </c>
      <c r="Z297" s="42">
        <f t="shared" si="132"/>
        <v>7</v>
      </c>
      <c r="AA297" s="42" t="s">
        <v>2038</v>
      </c>
      <c r="AB297" s="42" t="s">
        <v>11</v>
      </c>
      <c r="AC297" s="39" t="s">
        <v>21</v>
      </c>
      <c r="AD297" s="39" t="s">
        <v>1225</v>
      </c>
      <c r="AE297" s="39" t="s">
        <v>1226</v>
      </c>
      <c r="AF297" s="39" t="s">
        <v>389</v>
      </c>
      <c r="AG297" s="39" t="s">
        <v>1882</v>
      </c>
      <c r="AH297" s="39" t="s">
        <v>2050</v>
      </c>
      <c r="AP297" s="39">
        <f ca="1" t="shared" si="133"/>
        <v>0.10244330908068378</v>
      </c>
      <c r="AQ297" s="39">
        <f ca="1" t="shared" si="134"/>
        <v>0.3070654813953581</v>
      </c>
      <c r="AR297" s="39">
        <f ca="1" t="shared" si="135"/>
        <v>0.9014197838119846</v>
      </c>
      <c r="AS297" s="39">
        <f ca="1" t="shared" si="136"/>
        <v>0.6208014577241707</v>
      </c>
      <c r="AT297" s="39">
        <f ca="1" t="shared" si="152"/>
        <v>0.05502381750095964</v>
      </c>
      <c r="AU297" s="39">
        <f aca="true" ca="1" t="shared" si="154" ref="AU297:AV299">IF(AG297=0,"",RAND())</f>
        <v>0.6002386769246002</v>
      </c>
      <c r="AV297" s="39">
        <f ca="1" t="shared" si="154"/>
        <v>0.15537307649857102</v>
      </c>
      <c r="BD297" s="38">
        <f t="shared" si="137"/>
        <v>6</v>
      </c>
      <c r="BE297" s="38">
        <f t="shared" si="138"/>
        <v>4</v>
      </c>
      <c r="BF297" s="38">
        <f t="shared" si="139"/>
        <v>1</v>
      </c>
      <c r="BG297" s="38">
        <f t="shared" si="140"/>
        <v>2</v>
      </c>
      <c r="BH297" s="38">
        <f t="shared" si="153"/>
        <v>7</v>
      </c>
      <c r="BI297" s="38">
        <f aca="true" t="shared" si="155" ref="BI297:BJ299">RANK(AU297,$AP297:$BB297)</f>
        <v>3</v>
      </c>
      <c r="BJ297" s="38">
        <f t="shared" si="155"/>
        <v>5</v>
      </c>
      <c r="BR297" s="38">
        <v>295</v>
      </c>
      <c r="BS297" s="38" t="str">
        <f>HLOOKUP(BD297,$AB$2:$AN297,$BR297+1)</f>
        <v>a</v>
      </c>
      <c r="BT297" s="38" t="str">
        <f>HLOOKUP(BE297,$AB$2:$AN297,$BR297+1)</f>
        <v>sick</v>
      </c>
      <c r="BU297" s="38" t="str">
        <f>HLOOKUP(BF297,$AB$2:$AN297,$BR297+1)</f>
        <v>I</v>
      </c>
      <c r="BV297" s="38" t="str">
        <f>HLOOKUP(BG297,$AB$2:$AN297,$BR297+1)</f>
        <v>have</v>
      </c>
      <c r="BW297" s="38" t="str">
        <f>HLOOKUP(BH297,$AB$2:$AN297,$BR297+1)</f>
        <v>week</v>
      </c>
      <c r="BX297" s="38" t="str">
        <f>HLOOKUP(BI297,$AB$2:$AN297,$BR297+1)</f>
        <v>been</v>
      </c>
      <c r="BY297" s="38" t="str">
        <f>HLOOKUP(BJ297,$AB$2:$AN297,$BR297+1)</f>
        <v>for</v>
      </c>
      <c r="BZ297" s="38"/>
      <c r="CA297" s="38"/>
      <c r="CB297" s="38"/>
      <c r="CC297" s="38"/>
      <c r="CD297" s="38"/>
      <c r="CE297" s="38"/>
      <c r="CG297" s="36" t="str">
        <f t="shared" si="141"/>
        <v>現在完了</v>
      </c>
    </row>
    <row r="298" spans="18:85" ht="18.75" customHeight="1">
      <c r="R298" s="35">
        <v>1</v>
      </c>
      <c r="S298" s="2" t="s">
        <v>1221</v>
      </c>
      <c r="T298" s="2"/>
      <c r="U298" s="1">
        <v>3</v>
      </c>
      <c r="V298" s="42">
        <f t="shared" si="151"/>
        <v>70</v>
      </c>
      <c r="W298" s="48" t="s">
        <v>1255</v>
      </c>
      <c r="X298" s="7" t="s">
        <v>1256</v>
      </c>
      <c r="Y298" s="42">
        <f ca="1" t="shared" si="131"/>
        <v>0.8645275495423739</v>
      </c>
      <c r="Z298" s="42">
        <f t="shared" si="132"/>
        <v>9</v>
      </c>
      <c r="AA298" s="42" t="s">
        <v>2038</v>
      </c>
      <c r="AB298" s="42" t="s">
        <v>1257</v>
      </c>
      <c r="AC298" s="39" t="s">
        <v>2041</v>
      </c>
      <c r="AD298" s="39" t="s">
        <v>207</v>
      </c>
      <c r="AE298" s="39" t="s">
        <v>1225</v>
      </c>
      <c r="AF298" s="39" t="s">
        <v>2048</v>
      </c>
      <c r="AG298" s="39" t="s">
        <v>1083</v>
      </c>
      <c r="AH298" s="39" t="s">
        <v>2039</v>
      </c>
      <c r="AI298" s="39" t="s">
        <v>36</v>
      </c>
      <c r="AJ298" s="39" t="s">
        <v>130</v>
      </c>
      <c r="AP298" s="39">
        <f ca="1" t="shared" si="133"/>
        <v>0.13234423350315194</v>
      </c>
      <c r="AQ298" s="39">
        <f ca="1" t="shared" si="134"/>
        <v>0.9640442344552258</v>
      </c>
      <c r="AR298" s="39">
        <f ca="1" t="shared" si="135"/>
        <v>0.08975358477259565</v>
      </c>
      <c r="AS298" s="39">
        <f ca="1" t="shared" si="136"/>
        <v>0.34496701122426465</v>
      </c>
      <c r="AT298" s="39">
        <f ca="1" t="shared" si="152"/>
        <v>0.6812830516618933</v>
      </c>
      <c r="AU298" s="39">
        <f ca="1" t="shared" si="154"/>
        <v>0.0921773714540084</v>
      </c>
      <c r="AV298" s="39">
        <f ca="1" t="shared" si="154"/>
        <v>0.4852920498164412</v>
      </c>
      <c r="AW298" s="39">
        <f ca="1">IF(AI298=0,"",RAND())</f>
        <v>0.2645482472689813</v>
      </c>
      <c r="AX298" s="39">
        <f ca="1">IF(AJ298=0,"",RAND())</f>
        <v>0.3396634286653064</v>
      </c>
      <c r="BC298" s="38">
        <f ca="1">IF(AO298=0,"",RAND())</f>
      </c>
      <c r="BD298" s="38">
        <f t="shared" si="137"/>
        <v>7</v>
      </c>
      <c r="BE298" s="38">
        <f t="shared" si="138"/>
        <v>1</v>
      </c>
      <c r="BF298" s="38">
        <f t="shared" si="139"/>
        <v>9</v>
      </c>
      <c r="BG298" s="38">
        <f t="shared" si="140"/>
        <v>4</v>
      </c>
      <c r="BH298" s="38">
        <f t="shared" si="153"/>
        <v>2</v>
      </c>
      <c r="BI298" s="38">
        <f t="shared" si="155"/>
        <v>8</v>
      </c>
      <c r="BJ298" s="38">
        <f t="shared" si="155"/>
        <v>3</v>
      </c>
      <c r="BK298" s="38">
        <f>RANK(AW298,$AP298:$BB298)</f>
        <v>6</v>
      </c>
      <c r="BL298" s="38">
        <f>RANK(AX298,$AP298:$BB298)</f>
        <v>5</v>
      </c>
      <c r="BR298" s="38">
        <v>296</v>
      </c>
      <c r="BS298" s="38" t="str">
        <f>HLOOKUP(BD298,$AB$2:$AN298,$BR298+1)</f>
        <v>she</v>
      </c>
      <c r="BT298" s="38" t="str">
        <f>HLOOKUP(BE298,$AB$2:$AN298,$BR298+1)</f>
        <v>my</v>
      </c>
      <c r="BU298" s="38" t="str">
        <f>HLOOKUP(BF298,$AB$2:$AN298,$BR298+1)</f>
        <v>work</v>
      </c>
      <c r="BV298" s="38" t="str">
        <f>HLOOKUP(BG298,$AB$2:$AN298,$BR298+1)</f>
        <v>been</v>
      </c>
      <c r="BW298" s="38" t="str">
        <f>HLOOKUP(BH298,$AB$2:$AN298,$BR298+1)</f>
        <v>mother</v>
      </c>
      <c r="BX298" s="38" t="str">
        <f>HLOOKUP(BI298,$AB$2:$AN298,$BR298+1)</f>
        <v>started</v>
      </c>
      <c r="BY298" s="38" t="str">
        <f>HLOOKUP(BJ298,$AB$2:$AN298,$BR298+1)</f>
        <v>has</v>
      </c>
      <c r="BZ298" s="38" t="str">
        <f>HLOOKUP(BK298,$AB$2:$AN298,$BR298+1)</f>
        <v>since</v>
      </c>
      <c r="CA298" s="38" t="str">
        <f>HLOOKUP(BL298,$AB$2:$AN298,$BR298+1)</f>
        <v>busy</v>
      </c>
      <c r="CB298" s="38"/>
      <c r="CC298" s="38"/>
      <c r="CD298" s="38"/>
      <c r="CE298" s="38"/>
      <c r="CG298" s="36" t="str">
        <f t="shared" si="141"/>
        <v>現在完了</v>
      </c>
    </row>
    <row r="299" spans="18:85" ht="18.75" customHeight="1">
      <c r="R299" s="35">
        <v>1</v>
      </c>
      <c r="S299" s="2" t="s">
        <v>1221</v>
      </c>
      <c r="T299" s="2"/>
      <c r="U299" s="1">
        <v>3</v>
      </c>
      <c r="V299" s="42">
        <f t="shared" si="151"/>
        <v>121</v>
      </c>
      <c r="W299" s="48" t="s">
        <v>1258</v>
      </c>
      <c r="X299" s="1" t="s">
        <v>1259</v>
      </c>
      <c r="Y299" s="42">
        <f ca="1" t="shared" si="131"/>
        <v>0.7363910556538196</v>
      </c>
      <c r="Z299" s="42">
        <f t="shared" si="132"/>
        <v>8</v>
      </c>
      <c r="AA299" s="42" t="s">
        <v>2038</v>
      </c>
      <c r="AB299" s="42" t="s">
        <v>11</v>
      </c>
      <c r="AC299" s="39" t="s">
        <v>21</v>
      </c>
      <c r="AD299" s="39" t="s">
        <v>1904</v>
      </c>
      <c r="AE299" s="39" t="s">
        <v>1216</v>
      </c>
      <c r="AF299" s="39" t="s">
        <v>119</v>
      </c>
      <c r="AG299" s="39" t="s">
        <v>1083</v>
      </c>
      <c r="AH299" s="39" t="s">
        <v>2049</v>
      </c>
      <c r="AI299" s="39" t="s">
        <v>2050</v>
      </c>
      <c r="AP299" s="39">
        <f ca="1" t="shared" si="133"/>
        <v>0.027169019107151804</v>
      </c>
      <c r="AQ299" s="39">
        <f ca="1" t="shared" si="134"/>
        <v>0.038263651337866134</v>
      </c>
      <c r="AR299" s="39">
        <f ca="1" t="shared" si="135"/>
        <v>0.998646789183298</v>
      </c>
      <c r="AS299" s="39">
        <f ca="1" t="shared" si="136"/>
        <v>0.09447264453916171</v>
      </c>
      <c r="AT299" s="39">
        <f ca="1" t="shared" si="152"/>
        <v>0.9214435691693348</v>
      </c>
      <c r="AU299" s="39">
        <f ca="1" t="shared" si="154"/>
        <v>0.708619812036936</v>
      </c>
      <c r="AV299" s="39">
        <f ca="1" t="shared" si="154"/>
        <v>0.5665010147487051</v>
      </c>
      <c r="AW299" s="39">
        <f ca="1">IF(AI299=0,"",RAND())</f>
        <v>0.8177928470324662</v>
      </c>
      <c r="BC299" s="38">
        <f ca="1">IF(AO299=0,"",RAND())</f>
      </c>
      <c r="BD299" s="38">
        <f t="shared" si="137"/>
        <v>8</v>
      </c>
      <c r="BE299" s="38">
        <f t="shared" si="138"/>
        <v>7</v>
      </c>
      <c r="BF299" s="38">
        <f t="shared" si="139"/>
        <v>1</v>
      </c>
      <c r="BG299" s="38">
        <f t="shared" si="140"/>
        <v>6</v>
      </c>
      <c r="BH299" s="38">
        <f t="shared" si="153"/>
        <v>2</v>
      </c>
      <c r="BI299" s="38">
        <f t="shared" si="155"/>
        <v>4</v>
      </c>
      <c r="BJ299" s="38">
        <f t="shared" si="155"/>
        <v>5</v>
      </c>
      <c r="BK299" s="38">
        <f>RANK(AW299,$AP299:$BB299)</f>
        <v>3</v>
      </c>
      <c r="BR299" s="38">
        <v>297</v>
      </c>
      <c r="BS299" s="38" t="str">
        <f>HLOOKUP(BD299,$AB$2:$AN299,$BR299+1)</f>
        <v>week</v>
      </c>
      <c r="BT299" s="38" t="str">
        <f>HLOOKUP(BE299,$AB$2:$AN299,$BR299+1)</f>
        <v>last</v>
      </c>
      <c r="BU299" s="38" t="str">
        <f>HLOOKUP(BF299,$AB$2:$AN299,$BR299+1)</f>
        <v>I</v>
      </c>
      <c r="BV299" s="38" t="str">
        <f>HLOOKUP(BG299,$AB$2:$AN299,$BR299+1)</f>
        <v>since</v>
      </c>
      <c r="BW299" s="38" t="str">
        <f>HLOOKUP(BH299,$AB$2:$AN299,$BR299+1)</f>
        <v>have</v>
      </c>
      <c r="BX299" s="38" t="str">
        <f>HLOOKUP(BI299,$AB$2:$AN299,$BR299+1)</f>
        <v>seen</v>
      </c>
      <c r="BY299" s="38" t="str">
        <f>HLOOKUP(BJ299,$AB$2:$AN299,$BR299+1)</f>
        <v>him</v>
      </c>
      <c r="BZ299" s="38" t="str">
        <f>HLOOKUP(BK299,$AB$2:$AN299,$BR299+1)</f>
        <v>not</v>
      </c>
      <c r="CA299" s="38"/>
      <c r="CB299" s="38"/>
      <c r="CC299" s="38"/>
      <c r="CD299" s="38"/>
      <c r="CE299" s="38"/>
      <c r="CG299" s="36" t="str">
        <f t="shared" si="141"/>
        <v>現在完了</v>
      </c>
    </row>
    <row r="300" spans="18:85" ht="18.75" customHeight="1">
      <c r="R300" s="35">
        <v>1</v>
      </c>
      <c r="S300" s="2" t="s">
        <v>1221</v>
      </c>
      <c r="T300" s="2"/>
      <c r="U300" s="1">
        <v>3</v>
      </c>
      <c r="V300" s="42">
        <f t="shared" si="151"/>
        <v>298</v>
      </c>
      <c r="W300" s="48" t="s">
        <v>1260</v>
      </c>
      <c r="X300" s="1" t="s">
        <v>1261</v>
      </c>
      <c r="Y300" s="42">
        <f ca="1" t="shared" si="131"/>
        <v>0.30788457616200304</v>
      </c>
      <c r="Z300" s="42">
        <f t="shared" si="132"/>
        <v>6</v>
      </c>
      <c r="AA300" s="42" t="s">
        <v>2014</v>
      </c>
      <c r="AB300" s="42" t="s">
        <v>207</v>
      </c>
      <c r="AC300" s="39" t="s">
        <v>2053</v>
      </c>
      <c r="AD300" s="39" t="s">
        <v>1225</v>
      </c>
      <c r="AE300" s="39" t="s">
        <v>2048</v>
      </c>
      <c r="AF300" s="39" t="s">
        <v>2018</v>
      </c>
      <c r="AG300" s="39" t="s">
        <v>2050</v>
      </c>
      <c r="AP300" s="39">
        <f ca="1" t="shared" si="133"/>
        <v>0.6677169029838392</v>
      </c>
      <c r="AQ300" s="39">
        <f ca="1" t="shared" si="134"/>
        <v>0.8590312042851105</v>
      </c>
      <c r="AR300" s="39">
        <f ca="1" t="shared" si="135"/>
        <v>0.7567842840700578</v>
      </c>
      <c r="AS300" s="39">
        <f ca="1" t="shared" si="136"/>
        <v>0.5965234079933799</v>
      </c>
      <c r="AT300" s="39">
        <f ca="1" t="shared" si="152"/>
        <v>0.5897808520378716</v>
      </c>
      <c r="AU300" s="39">
        <f ca="1">IF(AG300=0,"",RAND())</f>
        <v>0.44907486393660356</v>
      </c>
      <c r="BD300" s="38">
        <f t="shared" si="137"/>
        <v>3</v>
      </c>
      <c r="BE300" s="38">
        <f t="shared" si="138"/>
        <v>1</v>
      </c>
      <c r="BF300" s="38">
        <f t="shared" si="139"/>
        <v>2</v>
      </c>
      <c r="BG300" s="38">
        <f t="shared" si="140"/>
        <v>4</v>
      </c>
      <c r="BH300" s="38">
        <f t="shared" si="153"/>
        <v>5</v>
      </c>
      <c r="BI300" s="38">
        <f>RANK(AU300,$AP300:$BB300)</f>
        <v>6</v>
      </c>
      <c r="BR300" s="38">
        <v>298</v>
      </c>
      <c r="BS300" s="38" t="str">
        <f>HLOOKUP(BD300,$AB$2:$AN300,$BR300+1)</f>
        <v>been</v>
      </c>
      <c r="BT300" s="38" t="str">
        <f>HLOOKUP(BE300,$AB$2:$AN300,$BR300+1)</f>
        <v>has</v>
      </c>
      <c r="BU300" s="38" t="str">
        <f>HLOOKUP(BF300,$AB$2:$AN300,$BR300+1)</f>
        <v>he</v>
      </c>
      <c r="BV300" s="38" t="str">
        <f>HLOOKUP(BG300,$AB$2:$AN300,$BR300+1)</f>
        <v>busy</v>
      </c>
      <c r="BW300" s="38" t="str">
        <f>HLOOKUP(BH300,$AB$2:$AN300,$BR300+1)</f>
        <v>this</v>
      </c>
      <c r="BX300" s="38" t="str">
        <f>HLOOKUP(BI300,$AB$2:$AN300,$BR300+1)</f>
        <v>week</v>
      </c>
      <c r="BZ300" s="38"/>
      <c r="CA300" s="38"/>
      <c r="CB300" s="38"/>
      <c r="CC300" s="38"/>
      <c r="CD300" s="38"/>
      <c r="CE300" s="38"/>
      <c r="CG300" s="36" t="str">
        <f t="shared" si="141"/>
        <v>現在完了</v>
      </c>
    </row>
    <row r="301" spans="18:85" ht="18.75" customHeight="1">
      <c r="R301" s="35">
        <v>1</v>
      </c>
      <c r="S301" s="2" t="s">
        <v>1221</v>
      </c>
      <c r="T301" s="2"/>
      <c r="U301" s="1">
        <v>3</v>
      </c>
      <c r="V301" s="42">
        <f t="shared" si="151"/>
        <v>31</v>
      </c>
      <c r="W301" s="47" t="s">
        <v>1262</v>
      </c>
      <c r="X301" s="1" t="s">
        <v>1263</v>
      </c>
      <c r="Y301" s="42">
        <f ca="1" t="shared" si="131"/>
        <v>0.9457494870318854</v>
      </c>
      <c r="Z301" s="42">
        <f t="shared" si="132"/>
        <v>8</v>
      </c>
      <c r="AA301" s="42" t="s">
        <v>2014</v>
      </c>
      <c r="AB301" s="42" t="s">
        <v>2015</v>
      </c>
      <c r="AC301" s="39" t="s">
        <v>1232</v>
      </c>
      <c r="AD301" s="39" t="s">
        <v>21</v>
      </c>
      <c r="AE301" s="39" t="s">
        <v>2060</v>
      </c>
      <c r="AF301" s="39" t="s">
        <v>1264</v>
      </c>
      <c r="AG301" s="39" t="s">
        <v>1907</v>
      </c>
      <c r="AH301" s="39" t="s">
        <v>2018</v>
      </c>
      <c r="AI301" s="39" t="s">
        <v>1205</v>
      </c>
      <c r="AP301" s="39">
        <f ca="1" t="shared" si="133"/>
        <v>0.5794076838066664</v>
      </c>
      <c r="AQ301" s="39">
        <f ca="1" t="shared" si="134"/>
        <v>0.574189665270783</v>
      </c>
      <c r="AR301" s="39">
        <f ca="1" t="shared" si="135"/>
        <v>0.3280296243595222</v>
      </c>
      <c r="AS301" s="39">
        <f ca="1" t="shared" si="136"/>
        <v>0.319047763026556</v>
      </c>
      <c r="AT301" s="39">
        <f ca="1" t="shared" si="152"/>
        <v>0.7902678348676189</v>
      </c>
      <c r="AU301" s="39">
        <f ca="1">IF(AG301=0,"",RAND())</f>
        <v>0.4317332348849021</v>
      </c>
      <c r="AV301" s="39">
        <f ca="1">IF(AH301=0,"",RAND())</f>
        <v>0.26342680462369383</v>
      </c>
      <c r="AW301" s="39">
        <f ca="1">IF(AI301=0,"",RAND())</f>
        <v>0.32597520929713597</v>
      </c>
      <c r="BC301" s="38">
        <f ca="1">IF(AO301=0,"",RAND())</f>
      </c>
      <c r="BD301" s="38">
        <f t="shared" si="137"/>
        <v>2</v>
      </c>
      <c r="BE301" s="38">
        <f t="shared" si="138"/>
        <v>3</v>
      </c>
      <c r="BF301" s="38">
        <f t="shared" si="139"/>
        <v>5</v>
      </c>
      <c r="BG301" s="38">
        <f t="shared" si="140"/>
        <v>7</v>
      </c>
      <c r="BH301" s="38">
        <f t="shared" si="153"/>
        <v>1</v>
      </c>
      <c r="BI301" s="38">
        <f>RANK(AU301,$AP301:$BB301)</f>
        <v>4</v>
      </c>
      <c r="BJ301" s="38">
        <f>RANK(AV301,$AP301:$BB301)</f>
        <v>8</v>
      </c>
      <c r="BK301" s="38">
        <f>RANK(AW301,$AP301:$BB301)</f>
        <v>6</v>
      </c>
      <c r="BR301" s="38">
        <v>299</v>
      </c>
      <c r="BS301" s="38" t="str">
        <f>HLOOKUP(BD301,$AB$2:$AN301,$BR301+1)</f>
        <v>long</v>
      </c>
      <c r="BT301" s="38" t="str">
        <f>HLOOKUP(BE301,$AB$2:$AN301,$BR301+1)</f>
        <v>have</v>
      </c>
      <c r="BU301" s="38" t="str">
        <f>HLOOKUP(BF301,$AB$2:$AN301,$BR301+1)</f>
        <v>lived</v>
      </c>
      <c r="BV301" s="38" t="str">
        <f>HLOOKUP(BG301,$AB$2:$AN301,$BR301+1)</f>
        <v>this</v>
      </c>
      <c r="BW301" s="38" t="str">
        <f>HLOOKUP(BH301,$AB$2:$AN301,$BR301+1)</f>
        <v>how</v>
      </c>
      <c r="BX301" s="38" t="str">
        <f>HLOOKUP(BI301,$AB$2:$AN301,$BR301+1)</f>
        <v>you</v>
      </c>
      <c r="BY301" s="38" t="str">
        <f>HLOOKUP(BJ301,$AB$2:$AN301,$BR301+1)</f>
        <v>town</v>
      </c>
      <c r="BZ301" s="38" t="str">
        <f>HLOOKUP(BK301,$AB$2:$AN301,$BR301+1)</f>
        <v>in</v>
      </c>
      <c r="CA301" s="38"/>
      <c r="CB301" s="38"/>
      <c r="CC301" s="38"/>
      <c r="CD301" s="38"/>
      <c r="CE301" s="38"/>
      <c r="CG301" s="36" t="str">
        <f t="shared" si="141"/>
        <v>現在完了</v>
      </c>
    </row>
    <row r="302" spans="18:85" ht="18.75" customHeight="1">
      <c r="R302" s="35">
        <v>1</v>
      </c>
      <c r="S302" s="2" t="s">
        <v>1221</v>
      </c>
      <c r="T302" s="2"/>
      <c r="U302" s="1">
        <v>3</v>
      </c>
      <c r="V302" s="42">
        <f t="shared" si="151"/>
        <v>250</v>
      </c>
      <c r="W302" s="47" t="s">
        <v>1265</v>
      </c>
      <c r="X302" s="1" t="s">
        <v>1266</v>
      </c>
      <c r="Y302" s="42">
        <f ca="1" t="shared" si="131"/>
        <v>0.41703914014689136</v>
      </c>
      <c r="Z302" s="42">
        <f t="shared" si="132"/>
        <v>6</v>
      </c>
      <c r="AA302" s="42" t="s">
        <v>2038</v>
      </c>
      <c r="AB302" s="42" t="s">
        <v>1267</v>
      </c>
      <c r="AC302" s="39" t="s">
        <v>1264</v>
      </c>
      <c r="AD302" s="39" t="s">
        <v>95</v>
      </c>
      <c r="AE302" s="39" t="s">
        <v>389</v>
      </c>
      <c r="AF302" s="39" t="s">
        <v>323</v>
      </c>
      <c r="AG302" s="39" t="s">
        <v>938</v>
      </c>
      <c r="AP302" s="39">
        <f ca="1" t="shared" si="133"/>
        <v>0.6771034806787144</v>
      </c>
      <c r="AQ302" s="39">
        <f ca="1" t="shared" si="134"/>
        <v>0.044610745654100725</v>
      </c>
      <c r="AR302" s="39">
        <f ca="1" t="shared" si="135"/>
        <v>0.3334600689232225</v>
      </c>
      <c r="AS302" s="39">
        <f ca="1" t="shared" si="136"/>
        <v>0.19320494618477535</v>
      </c>
      <c r="AT302" s="39">
        <f ca="1" t="shared" si="152"/>
        <v>0.12266389496814134</v>
      </c>
      <c r="AU302" s="39">
        <f ca="1">IF(AG302=0,"",RAND())</f>
        <v>0.8934394821161042</v>
      </c>
      <c r="BD302" s="38">
        <f t="shared" si="137"/>
        <v>2</v>
      </c>
      <c r="BE302" s="38">
        <f t="shared" si="138"/>
        <v>6</v>
      </c>
      <c r="BF302" s="38">
        <f t="shared" si="139"/>
        <v>3</v>
      </c>
      <c r="BG302" s="38">
        <f t="shared" si="140"/>
        <v>4</v>
      </c>
      <c r="BH302" s="38">
        <f t="shared" si="153"/>
        <v>5</v>
      </c>
      <c r="BI302" s="38">
        <f>RANK(AU302,$AP302:$BB302)</f>
        <v>1</v>
      </c>
      <c r="BR302" s="38">
        <v>300</v>
      </c>
      <c r="BS302" s="38" t="str">
        <f>HLOOKUP(BD302,$AB$2:$AN302,$BR302+1)</f>
        <v>lived</v>
      </c>
      <c r="BT302" s="38" t="str">
        <f>HLOOKUP(BE302,$AB$2:$AN302,$BR302+1)</f>
        <v>years</v>
      </c>
      <c r="BU302" s="38" t="str">
        <f>HLOOKUP(BF302,$AB$2:$AN302,$BR302+1)</f>
        <v>here</v>
      </c>
      <c r="BV302" s="38" t="str">
        <f>HLOOKUP(BG302,$AB$2:$AN302,$BR302+1)</f>
        <v>for</v>
      </c>
      <c r="BW302" s="38" t="str">
        <f>HLOOKUP(BH302,$AB$2:$AN302,$BR302+1)</f>
        <v>ten</v>
      </c>
      <c r="BX302" s="38" t="str">
        <f>HLOOKUP(BI302,$AB$2:$AN302,$BR302+1)</f>
        <v>I've</v>
      </c>
      <c r="BZ302" s="38"/>
      <c r="CA302" s="38"/>
      <c r="CB302" s="38"/>
      <c r="CC302" s="38"/>
      <c r="CD302" s="38"/>
      <c r="CE302" s="38"/>
      <c r="CG302" s="36" t="str">
        <f t="shared" si="141"/>
        <v>現在完了</v>
      </c>
    </row>
    <row r="303" spans="18:85" ht="18.75" customHeight="1">
      <c r="R303" s="35">
        <v>1</v>
      </c>
      <c r="S303" s="2" t="s">
        <v>1221</v>
      </c>
      <c r="T303" s="2"/>
      <c r="U303" s="1">
        <v>3</v>
      </c>
      <c r="V303" s="42">
        <f t="shared" si="151"/>
        <v>29</v>
      </c>
      <c r="W303" s="47" t="s">
        <v>1268</v>
      </c>
      <c r="X303" s="1" t="s">
        <v>1269</v>
      </c>
      <c r="Y303" s="42">
        <f ca="1" t="shared" si="131"/>
        <v>0.9527223826200741</v>
      </c>
      <c r="Z303" s="42">
        <f t="shared" si="132"/>
        <v>8</v>
      </c>
      <c r="AA303" s="42" t="s">
        <v>2038</v>
      </c>
      <c r="AB303" s="42" t="s">
        <v>1270</v>
      </c>
      <c r="AC303" s="39" t="s">
        <v>598</v>
      </c>
      <c r="AD303" s="39" t="s">
        <v>207</v>
      </c>
      <c r="AE303" s="39" t="s">
        <v>1225</v>
      </c>
      <c r="AF303" s="39" t="s">
        <v>1271</v>
      </c>
      <c r="AG303" s="39" t="s">
        <v>389</v>
      </c>
      <c r="AH303" s="39" t="s">
        <v>270</v>
      </c>
      <c r="AI303" s="39" t="s">
        <v>938</v>
      </c>
      <c r="AP303" s="39">
        <f ca="1" t="shared" si="133"/>
        <v>0.13977378776325722</v>
      </c>
      <c r="AQ303" s="39">
        <f ca="1" t="shared" si="134"/>
        <v>0.9296966229491368</v>
      </c>
      <c r="AR303" s="39">
        <f ca="1" t="shared" si="135"/>
        <v>0.7618609834724852</v>
      </c>
      <c r="AS303" s="39">
        <f ca="1" t="shared" si="136"/>
        <v>0.6228417113112477</v>
      </c>
      <c r="AT303" s="39">
        <f ca="1" t="shared" si="152"/>
        <v>0.4480456832772397</v>
      </c>
      <c r="AU303" s="39">
        <f ca="1">IF(AG303=0,"",RAND())</f>
        <v>0.46798246577112845</v>
      </c>
      <c r="AV303" s="39">
        <f ca="1">IF(AH303=0,"",RAND())</f>
        <v>0.26712333825253687</v>
      </c>
      <c r="AW303" s="39">
        <f ca="1">IF(AI303=0,"",RAND())</f>
        <v>0.6296319781645832</v>
      </c>
      <c r="BC303" s="38">
        <f ca="1">IF(AO303=0,"",RAND())</f>
      </c>
      <c r="BD303" s="38">
        <f t="shared" si="137"/>
        <v>8</v>
      </c>
      <c r="BE303" s="38">
        <f t="shared" si="138"/>
        <v>1</v>
      </c>
      <c r="BF303" s="38">
        <f t="shared" si="139"/>
        <v>2</v>
      </c>
      <c r="BG303" s="38">
        <f t="shared" si="140"/>
        <v>4</v>
      </c>
      <c r="BH303" s="38">
        <f t="shared" si="153"/>
        <v>6</v>
      </c>
      <c r="BI303" s="38">
        <f>RANK(AU303,$AP303:$BB303)</f>
        <v>5</v>
      </c>
      <c r="BJ303" s="38">
        <f>RANK(AV303,$AP303:$BB303)</f>
        <v>7</v>
      </c>
      <c r="BK303" s="38">
        <f>RANK(AW303,$AP303:$BB303)</f>
        <v>3</v>
      </c>
      <c r="BR303" s="38">
        <v>301</v>
      </c>
      <c r="BS303" s="38" t="str">
        <f>HLOOKUP(BD303,$AB$2:$AN303,$BR303+1)</f>
        <v>years</v>
      </c>
      <c r="BT303" s="38" t="str">
        <f>HLOOKUP(BE303,$AB$2:$AN303,$BR303+1)</f>
        <v>My</v>
      </c>
      <c r="BU303" s="38" t="str">
        <f>HLOOKUP(BF303,$AB$2:$AN303,$BR303+1)</f>
        <v>father</v>
      </c>
      <c r="BV303" s="38" t="str">
        <f>HLOOKUP(BG303,$AB$2:$AN303,$BR303+1)</f>
        <v>been</v>
      </c>
      <c r="BW303" s="38" t="str">
        <f>HLOOKUP(BH303,$AB$2:$AN303,$BR303+1)</f>
        <v>for</v>
      </c>
      <c r="BX303" s="38" t="str">
        <f>HLOOKUP(BI303,$AB$2:$AN303,$BR303+1)</f>
        <v>dead</v>
      </c>
      <c r="BY303" s="38" t="str">
        <f>HLOOKUP(BJ303,$AB$2:$AN303,$BR303+1)</f>
        <v>two</v>
      </c>
      <c r="BZ303" s="38" t="str">
        <f>HLOOKUP(BK303,$AB$2:$AN303,$BR303+1)</f>
        <v>has</v>
      </c>
      <c r="CA303" s="38"/>
      <c r="CB303" s="38"/>
      <c r="CC303" s="38"/>
      <c r="CD303" s="38"/>
      <c r="CE303" s="38"/>
      <c r="CG303" s="36" t="str">
        <f t="shared" si="141"/>
        <v>現在完了</v>
      </c>
    </row>
    <row r="304" spans="18:85" ht="18.75" customHeight="1">
      <c r="R304" s="35">
        <v>1</v>
      </c>
      <c r="S304" s="2" t="s">
        <v>1221</v>
      </c>
      <c r="T304" s="2"/>
      <c r="U304" s="1">
        <v>3</v>
      </c>
      <c r="V304" s="42">
        <f t="shared" si="151"/>
        <v>55</v>
      </c>
      <c r="W304" s="48" t="s">
        <v>1272</v>
      </c>
      <c r="X304" s="7" t="s">
        <v>1273</v>
      </c>
      <c r="Y304" s="42">
        <f ca="1" t="shared" si="131"/>
        <v>0.8978467117481035</v>
      </c>
      <c r="Z304" s="42">
        <f t="shared" si="132"/>
        <v>5</v>
      </c>
      <c r="AA304" s="42" t="s">
        <v>2038</v>
      </c>
      <c r="AB304" s="42" t="s">
        <v>1274</v>
      </c>
      <c r="AC304" s="39" t="s">
        <v>207</v>
      </c>
      <c r="AD304" s="39" t="s">
        <v>1275</v>
      </c>
      <c r="AE304" s="39" t="s">
        <v>364</v>
      </c>
      <c r="AF304" s="39" t="s">
        <v>1072</v>
      </c>
      <c r="AP304" s="39">
        <f ca="1" t="shared" si="133"/>
        <v>0.6775026594160993</v>
      </c>
      <c r="AQ304" s="39">
        <f ca="1" t="shared" si="134"/>
        <v>0.9649451255115071</v>
      </c>
      <c r="AR304" s="39">
        <f ca="1" t="shared" si="135"/>
        <v>0.9374046485115146</v>
      </c>
      <c r="AS304" s="39">
        <f ca="1" t="shared" si="136"/>
        <v>0.34135690618668324</v>
      </c>
      <c r="AT304" s="39">
        <f ca="1" t="shared" si="152"/>
        <v>0.46238003158503815</v>
      </c>
      <c r="BC304" s="38">
        <f ca="1">IF(AO304=0,"",RAND())</f>
      </c>
      <c r="BD304" s="38">
        <f t="shared" si="137"/>
        <v>3</v>
      </c>
      <c r="BE304" s="38">
        <f t="shared" si="138"/>
        <v>1</v>
      </c>
      <c r="BF304" s="38">
        <f t="shared" si="139"/>
        <v>2</v>
      </c>
      <c r="BG304" s="38">
        <f t="shared" si="140"/>
        <v>5</v>
      </c>
      <c r="BH304" s="38">
        <f t="shared" si="153"/>
        <v>4</v>
      </c>
      <c r="BR304" s="38">
        <v>302</v>
      </c>
      <c r="BS304" s="38" t="str">
        <f>HLOOKUP(BD304,$AB$2:$AN304,$BR304+1)</f>
        <v>visited</v>
      </c>
      <c r="BT304" s="38" t="str">
        <f>HLOOKUP(BE304,$AB$2:$AN304,$BR304+1)</f>
        <v>Bob</v>
      </c>
      <c r="BU304" s="38" t="str">
        <f>HLOOKUP(BF304,$AB$2:$AN304,$BR304+1)</f>
        <v>has</v>
      </c>
      <c r="BV304" s="38" t="str">
        <f>HLOOKUP(BG304,$AB$2:$AN304,$BR304+1)</f>
        <v>before</v>
      </c>
      <c r="BW304" s="38" t="str">
        <f>HLOOKUP(BH304,$AB$2:$AN304,$BR304+1)</f>
        <v>Tokyo</v>
      </c>
      <c r="BZ304" s="38"/>
      <c r="CA304" s="38"/>
      <c r="CB304" s="38"/>
      <c r="CC304" s="38"/>
      <c r="CD304" s="38"/>
      <c r="CE304" s="38"/>
      <c r="CG304" s="36" t="str">
        <f t="shared" si="141"/>
        <v>現在完了</v>
      </c>
    </row>
    <row r="305" spans="18:85" ht="18.75" customHeight="1">
      <c r="R305" s="35">
        <v>1</v>
      </c>
      <c r="S305" s="2" t="s">
        <v>1221</v>
      </c>
      <c r="T305" s="2"/>
      <c r="U305" s="1">
        <v>3</v>
      </c>
      <c r="V305" s="42">
        <f t="shared" si="151"/>
        <v>21</v>
      </c>
      <c r="W305" s="48" t="s">
        <v>1276</v>
      </c>
      <c r="X305" s="7" t="s">
        <v>1277</v>
      </c>
      <c r="Y305" s="42">
        <f ca="1" t="shared" si="131"/>
        <v>0.9638830781243515</v>
      </c>
      <c r="Z305" s="42">
        <f t="shared" si="132"/>
        <v>6</v>
      </c>
      <c r="AA305" s="42" t="s">
        <v>2038</v>
      </c>
      <c r="AB305" s="42" t="s">
        <v>2039</v>
      </c>
      <c r="AC305" s="39" t="s">
        <v>207</v>
      </c>
      <c r="AD305" s="39" t="s">
        <v>1235</v>
      </c>
      <c r="AE305" s="39" t="s">
        <v>918</v>
      </c>
      <c r="AF305" s="39" t="s">
        <v>919</v>
      </c>
      <c r="AG305" s="39" t="s">
        <v>215</v>
      </c>
      <c r="AP305" s="39">
        <f ca="1" t="shared" si="133"/>
        <v>0.8140904468434353</v>
      </c>
      <c r="AQ305" s="39">
        <f ca="1" t="shared" si="134"/>
        <v>0.39360544937852016</v>
      </c>
      <c r="AR305" s="39">
        <f ca="1" t="shared" si="135"/>
        <v>0.81044534644645</v>
      </c>
      <c r="AS305" s="39">
        <f ca="1" t="shared" si="136"/>
        <v>0.6077388008804443</v>
      </c>
      <c r="AT305" s="39">
        <f ca="1" t="shared" si="152"/>
        <v>0.5950744505859848</v>
      </c>
      <c r="AU305" s="39">
        <f aca="true" ca="1" t="shared" si="156" ref="AU305:AU312">IF(AG305=0,"",RAND())</f>
        <v>0.4375062049571996</v>
      </c>
      <c r="BD305" s="38">
        <f t="shared" si="137"/>
        <v>1</v>
      </c>
      <c r="BE305" s="38">
        <f t="shared" si="138"/>
        <v>6</v>
      </c>
      <c r="BF305" s="38">
        <f t="shared" si="139"/>
        <v>2</v>
      </c>
      <c r="BG305" s="38">
        <f t="shared" si="140"/>
        <v>3</v>
      </c>
      <c r="BH305" s="38">
        <f t="shared" si="153"/>
        <v>4</v>
      </c>
      <c r="BI305" s="38">
        <f aca="true" t="shared" si="157" ref="BI305:BI312">RANK(AU305,$AP305:$BB305)</f>
        <v>5</v>
      </c>
      <c r="BR305" s="38">
        <v>303</v>
      </c>
      <c r="BS305" s="38" t="str">
        <f>HLOOKUP(BD305,$AB$2:$AN305,$BR305+1)</f>
        <v>she</v>
      </c>
      <c r="BT305" s="38" t="str">
        <f>HLOOKUP(BE305,$AB$2:$AN305,$BR305+1)</f>
        <v>once</v>
      </c>
      <c r="BU305" s="38" t="str">
        <f>HLOOKUP(BF305,$AB$2:$AN305,$BR305+1)</f>
        <v>has</v>
      </c>
      <c r="BV305" s="38" t="str">
        <f>HLOOKUP(BG305,$AB$2:$AN305,$BR305+1)</f>
        <v>climbed</v>
      </c>
      <c r="BW305" s="38" t="str">
        <f>HLOOKUP(BH305,$AB$2:$AN305,$BR305+1)</f>
        <v>Mt</v>
      </c>
      <c r="BX305" s="38" t="str">
        <f>HLOOKUP(BI305,$AB$2:$AN305,$BR305+1)</f>
        <v>Fuji</v>
      </c>
      <c r="BZ305" s="38"/>
      <c r="CA305" s="38"/>
      <c r="CB305" s="38"/>
      <c r="CC305" s="38"/>
      <c r="CD305" s="38"/>
      <c r="CE305" s="38"/>
      <c r="CG305" s="36" t="str">
        <f t="shared" si="141"/>
        <v>現在完了</v>
      </c>
    </row>
    <row r="306" spans="18:85" ht="18.75" customHeight="1">
      <c r="R306" s="35">
        <v>1</v>
      </c>
      <c r="S306" s="2" t="s">
        <v>1221</v>
      </c>
      <c r="T306" s="2"/>
      <c r="U306" s="1">
        <v>3</v>
      </c>
      <c r="V306" s="42">
        <f t="shared" si="151"/>
        <v>215</v>
      </c>
      <c r="W306" s="6" t="s">
        <v>1278</v>
      </c>
      <c r="X306" s="7" t="s">
        <v>1279</v>
      </c>
      <c r="Y306" s="42">
        <f ca="1" t="shared" si="131"/>
        <v>0.5070372592558634</v>
      </c>
      <c r="Z306" s="42">
        <f t="shared" si="132"/>
        <v>7</v>
      </c>
      <c r="AA306" s="42" t="s">
        <v>2038</v>
      </c>
      <c r="AB306" s="39" t="s">
        <v>138</v>
      </c>
      <c r="AC306" s="39" t="s">
        <v>21</v>
      </c>
      <c r="AD306" s="39" t="s">
        <v>1225</v>
      </c>
      <c r="AE306" s="39" t="s">
        <v>2105</v>
      </c>
      <c r="AF306" s="39" t="s">
        <v>1010</v>
      </c>
      <c r="AG306" s="39" t="s">
        <v>1280</v>
      </c>
      <c r="AH306" s="39" t="s">
        <v>281</v>
      </c>
      <c r="AP306" s="39">
        <f ca="1" t="shared" si="133"/>
        <v>0.9224953679298107</v>
      </c>
      <c r="AQ306" s="39">
        <f ca="1" t="shared" si="134"/>
        <v>0.03833543867072198</v>
      </c>
      <c r="AR306" s="39">
        <f ca="1" t="shared" si="135"/>
        <v>0.7036701851605403</v>
      </c>
      <c r="AS306" s="39">
        <f ca="1" t="shared" si="136"/>
        <v>0.7722952009335027</v>
      </c>
      <c r="AT306" s="39">
        <f ca="1" t="shared" si="152"/>
        <v>0.9562154616658081</v>
      </c>
      <c r="AU306" s="39">
        <f ca="1" t="shared" si="156"/>
        <v>0.20337601990099774</v>
      </c>
      <c r="AV306" s="39">
        <f ca="1">IF(AH306=0,"",RAND())</f>
        <v>0.5672184476988031</v>
      </c>
      <c r="BD306" s="38">
        <f t="shared" si="137"/>
        <v>2</v>
      </c>
      <c r="BE306" s="38">
        <f t="shared" si="138"/>
        <v>7</v>
      </c>
      <c r="BF306" s="38">
        <f t="shared" si="139"/>
        <v>4</v>
      </c>
      <c r="BG306" s="38">
        <f t="shared" si="140"/>
        <v>3</v>
      </c>
      <c r="BH306" s="38">
        <f t="shared" si="153"/>
        <v>1</v>
      </c>
      <c r="BI306" s="38">
        <f t="shared" si="157"/>
        <v>6</v>
      </c>
      <c r="BJ306" s="38">
        <f>RANK(AV306,$AP306:$BB306)</f>
        <v>5</v>
      </c>
      <c r="BR306" s="38">
        <v>304</v>
      </c>
      <c r="BS306" s="38" t="str">
        <f>HLOOKUP(BD306,$AB$2:$AN306,$BR306+1)</f>
        <v>have</v>
      </c>
      <c r="BT306" s="38" t="str">
        <f>HLOOKUP(BE306,$AB$2:$AN306,$BR306+1)</f>
        <v>times</v>
      </c>
      <c r="BU306" s="38" t="str">
        <f>HLOOKUP(BF306,$AB$2:$AN306,$BR306+1)</f>
        <v>to</v>
      </c>
      <c r="BV306" s="38" t="str">
        <f>HLOOKUP(BG306,$AB$2:$AN306,$BR306+1)</f>
        <v>been</v>
      </c>
      <c r="BW306" s="38" t="str">
        <f>HLOOKUP(BH306,$AB$2:$AN306,$BR306+1)</f>
        <v>I</v>
      </c>
      <c r="BX306" s="38" t="str">
        <f>HLOOKUP(BI306,$AB$2:$AN306,$BR306+1)</f>
        <v>several</v>
      </c>
      <c r="BY306" s="38" t="str">
        <f>HLOOKUP(BJ306,$AB$2:$AN306,$BR306+1)</f>
        <v>America</v>
      </c>
      <c r="BZ306" s="38"/>
      <c r="CA306" s="38"/>
      <c r="CB306" s="38"/>
      <c r="CC306" s="38"/>
      <c r="CD306" s="38"/>
      <c r="CE306" s="38"/>
      <c r="CG306" s="36" t="str">
        <f t="shared" si="141"/>
        <v>現在完了</v>
      </c>
    </row>
    <row r="307" spans="18:85" ht="18.75" customHeight="1">
      <c r="R307" s="35">
        <v>1</v>
      </c>
      <c r="S307" s="2" t="s">
        <v>1221</v>
      </c>
      <c r="T307" s="2"/>
      <c r="U307" s="1">
        <v>3</v>
      </c>
      <c r="V307" s="42">
        <f t="shared" si="151"/>
        <v>89</v>
      </c>
      <c r="W307" s="2" t="s">
        <v>1281</v>
      </c>
      <c r="X307" s="1" t="s">
        <v>1282</v>
      </c>
      <c r="Y307" s="42">
        <f ca="1" t="shared" si="131"/>
        <v>0.82425015183449</v>
      </c>
      <c r="Z307" s="42">
        <f t="shared" si="132"/>
        <v>6</v>
      </c>
      <c r="AA307" s="42" t="s">
        <v>2038</v>
      </c>
      <c r="AB307" s="50" t="s">
        <v>138</v>
      </c>
      <c r="AC307" s="39" t="s">
        <v>21</v>
      </c>
      <c r="AD307" s="39" t="s">
        <v>1283</v>
      </c>
      <c r="AE307" s="39" t="s">
        <v>1225</v>
      </c>
      <c r="AF307" s="39" t="s">
        <v>2105</v>
      </c>
      <c r="AG307" s="39" t="s">
        <v>1284</v>
      </c>
      <c r="AP307" s="39">
        <f ca="1" t="shared" si="133"/>
        <v>0.5341497734599119</v>
      </c>
      <c r="AQ307" s="39">
        <f ca="1" t="shared" si="134"/>
        <v>0.09625214979458052</v>
      </c>
      <c r="AR307" s="39">
        <f ca="1" t="shared" si="135"/>
        <v>0.5036901325753023</v>
      </c>
      <c r="AS307" s="39">
        <f ca="1" t="shared" si="136"/>
        <v>0.03943822653227369</v>
      </c>
      <c r="AT307" s="39">
        <f ca="1" t="shared" si="152"/>
        <v>0.952119022043524</v>
      </c>
      <c r="AU307" s="39">
        <f ca="1" t="shared" si="156"/>
        <v>0.9722424894497417</v>
      </c>
      <c r="BD307" s="38">
        <f t="shared" si="137"/>
        <v>3</v>
      </c>
      <c r="BE307" s="38">
        <f t="shared" si="138"/>
        <v>5</v>
      </c>
      <c r="BF307" s="38">
        <f t="shared" si="139"/>
        <v>4</v>
      </c>
      <c r="BG307" s="38">
        <f t="shared" si="140"/>
        <v>6</v>
      </c>
      <c r="BH307" s="38">
        <f t="shared" si="153"/>
        <v>2</v>
      </c>
      <c r="BI307" s="38">
        <f t="shared" si="157"/>
        <v>1</v>
      </c>
      <c r="BR307" s="38">
        <v>305</v>
      </c>
      <c r="BS307" s="38" t="str">
        <f>HLOOKUP(BD307,$AB$2:$AN307,$BR307+1)</f>
        <v>never</v>
      </c>
      <c r="BT307" s="38" t="str">
        <f>HLOOKUP(BE307,$AB$2:$AN307,$BR307+1)</f>
        <v>to</v>
      </c>
      <c r="BU307" s="38" t="str">
        <f>HLOOKUP(BF307,$AB$2:$AN307,$BR307+1)</f>
        <v>been</v>
      </c>
      <c r="BV307" s="38" t="str">
        <f>HLOOKUP(BG307,$AB$2:$AN307,$BR307+1)</f>
        <v>China</v>
      </c>
      <c r="BW307" s="38" t="str">
        <f>HLOOKUP(BH307,$AB$2:$AN307,$BR307+1)</f>
        <v>have</v>
      </c>
      <c r="BX307" s="38" t="str">
        <f>HLOOKUP(BI307,$AB$2:$AN307,$BR307+1)</f>
        <v>I</v>
      </c>
      <c r="BZ307" s="38"/>
      <c r="CA307" s="38"/>
      <c r="CB307" s="38"/>
      <c r="CC307" s="38"/>
      <c r="CD307" s="38"/>
      <c r="CE307" s="38"/>
      <c r="CG307" s="36" t="str">
        <f t="shared" si="141"/>
        <v>現在完了</v>
      </c>
    </row>
    <row r="308" spans="18:85" ht="18.75" customHeight="1">
      <c r="R308" s="35">
        <v>1</v>
      </c>
      <c r="S308" s="2" t="s">
        <v>1221</v>
      </c>
      <c r="T308" s="2"/>
      <c r="U308" s="1">
        <v>3</v>
      </c>
      <c r="V308" s="42">
        <f t="shared" si="151"/>
        <v>358</v>
      </c>
      <c r="W308" s="2" t="s">
        <v>685</v>
      </c>
      <c r="X308" s="1" t="s">
        <v>686</v>
      </c>
      <c r="Y308" s="42">
        <f ca="1" t="shared" si="131"/>
        <v>0.17206816652647738</v>
      </c>
      <c r="Z308" s="42">
        <f t="shared" si="132"/>
        <v>6</v>
      </c>
      <c r="AA308" s="42" t="s">
        <v>2014</v>
      </c>
      <c r="AB308" s="42" t="s">
        <v>21</v>
      </c>
      <c r="AC308" s="39" t="s">
        <v>2060</v>
      </c>
      <c r="AD308" s="39" t="s">
        <v>1285</v>
      </c>
      <c r="AE308" s="39" t="s">
        <v>687</v>
      </c>
      <c r="AF308" s="39" t="s">
        <v>688</v>
      </c>
      <c r="AG308" s="39" t="s">
        <v>689</v>
      </c>
      <c r="AP308" s="39">
        <f ca="1" t="shared" si="133"/>
        <v>0.6385488387389764</v>
      </c>
      <c r="AQ308" s="39">
        <f ca="1" t="shared" si="134"/>
        <v>0.39947225548710197</v>
      </c>
      <c r="AR308" s="39">
        <f ca="1" t="shared" si="135"/>
        <v>0.4283481388284296</v>
      </c>
      <c r="AS308" s="39">
        <f ca="1" t="shared" si="136"/>
        <v>0.4024465147987719</v>
      </c>
      <c r="AT308" s="39">
        <f ca="1" t="shared" si="152"/>
        <v>0.018398434007023567</v>
      </c>
      <c r="AU308" s="39">
        <f ca="1" t="shared" si="156"/>
        <v>0.9023473829784561</v>
      </c>
      <c r="BD308" s="38">
        <f t="shared" si="137"/>
        <v>2</v>
      </c>
      <c r="BE308" s="38">
        <f t="shared" si="138"/>
        <v>5</v>
      </c>
      <c r="BF308" s="38">
        <f t="shared" si="139"/>
        <v>3</v>
      </c>
      <c r="BG308" s="38">
        <f t="shared" si="140"/>
        <v>4</v>
      </c>
      <c r="BH308" s="38">
        <f t="shared" si="153"/>
        <v>6</v>
      </c>
      <c r="BI308" s="38">
        <f t="shared" si="157"/>
        <v>1</v>
      </c>
      <c r="BR308" s="38">
        <v>306</v>
      </c>
      <c r="BS308" s="38" t="str">
        <f>HLOOKUP(BD308,$AB$2:$AN308,$BR308+1)</f>
        <v>you</v>
      </c>
      <c r="BT308" s="38" t="str">
        <f>HLOOKUP(BE308,$AB$2:$AN308,$BR308+1)</f>
        <v>to</v>
      </c>
      <c r="BU308" s="38" t="str">
        <f>HLOOKUP(BF308,$AB$2:$AN308,$BR308+1)</f>
        <v>ever</v>
      </c>
      <c r="BV308" s="38" t="str">
        <f>HLOOKUP(BG308,$AB$2:$AN308,$BR308+1)</f>
        <v>been</v>
      </c>
      <c r="BW308" s="38" t="str">
        <f>HLOOKUP(BH308,$AB$2:$AN308,$BR308+1)</f>
        <v>Disneyland</v>
      </c>
      <c r="BX308" s="38" t="str">
        <f>HLOOKUP(BI308,$AB$2:$AN308,$BR308+1)</f>
        <v>have</v>
      </c>
      <c r="BZ308" s="38"/>
      <c r="CA308" s="38"/>
      <c r="CB308" s="38"/>
      <c r="CC308" s="38"/>
      <c r="CD308" s="38"/>
      <c r="CE308" s="38"/>
      <c r="CG308" s="36" t="str">
        <f t="shared" si="141"/>
        <v>現在完了</v>
      </c>
    </row>
    <row r="309" spans="18:85" ht="18.75" customHeight="1">
      <c r="R309" s="35">
        <v>1</v>
      </c>
      <c r="S309" s="2" t="s">
        <v>1221</v>
      </c>
      <c r="T309" s="2"/>
      <c r="U309" s="1">
        <v>3</v>
      </c>
      <c r="V309" s="42">
        <f t="shared" si="151"/>
        <v>393</v>
      </c>
      <c r="W309" s="2" t="s">
        <v>1093</v>
      </c>
      <c r="X309" s="1" t="s">
        <v>1286</v>
      </c>
      <c r="Y309" s="42">
        <f ca="1" t="shared" si="131"/>
        <v>0.09279045653438911</v>
      </c>
      <c r="Z309" s="42">
        <f t="shared" si="132"/>
        <v>6</v>
      </c>
      <c r="AA309" s="42" t="s">
        <v>2038</v>
      </c>
      <c r="AB309" s="39" t="s">
        <v>138</v>
      </c>
      <c r="AC309" s="39" t="s">
        <v>21</v>
      </c>
      <c r="AD309" s="39" t="s">
        <v>1216</v>
      </c>
      <c r="AE309" s="39" t="s">
        <v>119</v>
      </c>
      <c r="AF309" s="39" t="s">
        <v>1897</v>
      </c>
      <c r="AG309" s="39" t="s">
        <v>281</v>
      </c>
      <c r="AP309" s="39">
        <f ca="1" t="shared" si="133"/>
        <v>0.8079326842193206</v>
      </c>
      <c r="AQ309" s="39">
        <f ca="1" t="shared" si="134"/>
        <v>0.9182187179478998</v>
      </c>
      <c r="AR309" s="39">
        <f ca="1" t="shared" si="135"/>
        <v>0.03735596632370264</v>
      </c>
      <c r="AS309" s="39">
        <f ca="1" t="shared" si="136"/>
        <v>0.16827172443582317</v>
      </c>
      <c r="AT309" s="39">
        <f ca="1" t="shared" si="152"/>
        <v>0.08427226508361246</v>
      </c>
      <c r="AU309" s="39">
        <f ca="1" t="shared" si="156"/>
        <v>0.8492423861580006</v>
      </c>
      <c r="BD309" s="38">
        <f t="shared" si="137"/>
        <v>3</v>
      </c>
      <c r="BE309" s="38">
        <f t="shared" si="138"/>
        <v>1</v>
      </c>
      <c r="BF309" s="38">
        <f t="shared" si="139"/>
        <v>6</v>
      </c>
      <c r="BG309" s="38">
        <f t="shared" si="140"/>
        <v>4</v>
      </c>
      <c r="BH309" s="38">
        <f t="shared" si="153"/>
        <v>5</v>
      </c>
      <c r="BI309" s="38">
        <f t="shared" si="157"/>
        <v>2</v>
      </c>
      <c r="BR309" s="38">
        <v>307</v>
      </c>
      <c r="BS309" s="38" t="str">
        <f>HLOOKUP(BD309,$AB$2:$AN309,$BR309+1)</f>
        <v>seen</v>
      </c>
      <c r="BT309" s="38" t="str">
        <f>HLOOKUP(BE309,$AB$2:$AN309,$BR309+1)</f>
        <v>I</v>
      </c>
      <c r="BU309" s="38" t="str">
        <f>HLOOKUP(BF309,$AB$2:$AN309,$BR309+1)</f>
        <v>times</v>
      </c>
      <c r="BV309" s="38" t="str">
        <f>HLOOKUP(BG309,$AB$2:$AN309,$BR309+1)</f>
        <v>him</v>
      </c>
      <c r="BW309" s="38" t="str">
        <f>HLOOKUP(BH309,$AB$2:$AN309,$BR309+1)</f>
        <v>three</v>
      </c>
      <c r="BX309" s="38" t="str">
        <f>HLOOKUP(BI309,$AB$2:$AN309,$BR309+1)</f>
        <v>have</v>
      </c>
      <c r="BZ309" s="38"/>
      <c r="CA309" s="38"/>
      <c r="CB309" s="38"/>
      <c r="CC309" s="38"/>
      <c r="CD309" s="38"/>
      <c r="CE309" s="38"/>
      <c r="CG309" s="36" t="str">
        <f t="shared" si="141"/>
        <v>現在完了</v>
      </c>
    </row>
    <row r="310" spans="18:85" ht="18.75" customHeight="1">
      <c r="R310" s="35">
        <v>1</v>
      </c>
      <c r="S310" s="2" t="s">
        <v>1221</v>
      </c>
      <c r="T310" s="2"/>
      <c r="U310" s="1">
        <v>3</v>
      </c>
      <c r="V310" s="42">
        <f t="shared" si="151"/>
        <v>216</v>
      </c>
      <c r="W310" s="44" t="s">
        <v>1287</v>
      </c>
      <c r="X310" s="45" t="s">
        <v>1288</v>
      </c>
      <c r="Y310" s="42">
        <f ca="1" t="shared" si="131"/>
        <v>0.5064006242354462</v>
      </c>
      <c r="Z310" s="42">
        <f t="shared" si="132"/>
        <v>6</v>
      </c>
      <c r="AA310" s="42" t="s">
        <v>2038</v>
      </c>
      <c r="AB310" s="50" t="s">
        <v>138</v>
      </c>
      <c r="AC310" s="39" t="s">
        <v>21</v>
      </c>
      <c r="AD310" s="39" t="s">
        <v>1243</v>
      </c>
      <c r="AE310" s="39" t="s">
        <v>1075</v>
      </c>
      <c r="AF310" s="39" t="s">
        <v>149</v>
      </c>
      <c r="AG310" s="39" t="s">
        <v>1076</v>
      </c>
      <c r="AP310" s="39">
        <f ca="1" t="shared" si="133"/>
        <v>0.8674530973181556</v>
      </c>
      <c r="AQ310" s="39">
        <f ca="1" t="shared" si="134"/>
        <v>0.46819576160579146</v>
      </c>
      <c r="AR310" s="39">
        <f ca="1" t="shared" si="135"/>
        <v>0.3619017304779346</v>
      </c>
      <c r="AS310" s="39">
        <f ca="1" t="shared" si="136"/>
        <v>0.6894059796453842</v>
      </c>
      <c r="AT310" s="39">
        <f ca="1" t="shared" si="152"/>
        <v>0.44822202379583787</v>
      </c>
      <c r="AU310" s="39">
        <f ca="1" t="shared" si="156"/>
        <v>0.199822698923672</v>
      </c>
      <c r="BD310" s="38">
        <f t="shared" si="137"/>
        <v>1</v>
      </c>
      <c r="BE310" s="38">
        <f t="shared" si="138"/>
        <v>3</v>
      </c>
      <c r="BF310" s="38">
        <f t="shared" si="139"/>
        <v>5</v>
      </c>
      <c r="BG310" s="38">
        <f t="shared" si="140"/>
        <v>2</v>
      </c>
      <c r="BH310" s="38">
        <f t="shared" si="153"/>
        <v>4</v>
      </c>
      <c r="BI310" s="38">
        <f t="shared" si="157"/>
        <v>6</v>
      </c>
      <c r="BR310" s="38">
        <v>308</v>
      </c>
      <c r="BS310" s="38" t="str">
        <f>HLOOKUP(BD310,$AB$2:$AN310,$BR310+1)</f>
        <v>I</v>
      </c>
      <c r="BT310" s="38" t="str">
        <f>HLOOKUP(BE310,$AB$2:$AN310,$BR310+1)</f>
        <v>just</v>
      </c>
      <c r="BU310" s="38" t="str">
        <f>HLOOKUP(BF310,$AB$2:$AN310,$BR310+1)</f>
        <v>my</v>
      </c>
      <c r="BV310" s="38" t="str">
        <f>HLOOKUP(BG310,$AB$2:$AN310,$BR310+1)</f>
        <v>have</v>
      </c>
      <c r="BW310" s="38" t="str">
        <f>HLOOKUP(BH310,$AB$2:$AN310,$BR310+1)</f>
        <v>finished</v>
      </c>
      <c r="BX310" s="38" t="str">
        <f>HLOOKUP(BI310,$AB$2:$AN310,$BR310+1)</f>
        <v>homework</v>
      </c>
      <c r="BZ310" s="38"/>
      <c r="CA310" s="38"/>
      <c r="CB310" s="38"/>
      <c r="CC310" s="38"/>
      <c r="CD310" s="38"/>
      <c r="CE310" s="38"/>
      <c r="CG310" s="36" t="str">
        <f t="shared" si="141"/>
        <v>現在完了</v>
      </c>
    </row>
    <row r="311" spans="18:85" ht="18.75" customHeight="1">
      <c r="R311" s="35">
        <v>1</v>
      </c>
      <c r="S311" s="2" t="s">
        <v>1221</v>
      </c>
      <c r="T311" s="2"/>
      <c r="U311" s="1">
        <v>3</v>
      </c>
      <c r="V311" s="42">
        <f t="shared" si="151"/>
        <v>184</v>
      </c>
      <c r="W311" s="44" t="s">
        <v>1289</v>
      </c>
      <c r="X311" s="45" t="s">
        <v>1290</v>
      </c>
      <c r="Y311" s="42">
        <f ca="1" t="shared" si="131"/>
        <v>0.5718576163169726</v>
      </c>
      <c r="Z311" s="42">
        <f t="shared" si="132"/>
        <v>6</v>
      </c>
      <c r="AA311" s="42" t="s">
        <v>2038</v>
      </c>
      <c r="AB311" s="42" t="s">
        <v>2053</v>
      </c>
      <c r="AC311" s="39" t="s">
        <v>207</v>
      </c>
      <c r="AD311" s="39" t="s">
        <v>1904</v>
      </c>
      <c r="AE311" s="39" t="s">
        <v>614</v>
      </c>
      <c r="AF311" s="39" t="s">
        <v>209</v>
      </c>
      <c r="AG311" s="39" t="s">
        <v>1247</v>
      </c>
      <c r="AP311" s="39">
        <f ca="1" t="shared" si="133"/>
        <v>0.02642664216909041</v>
      </c>
      <c r="AQ311" s="39">
        <f ca="1" t="shared" si="134"/>
        <v>0.7473797426369022</v>
      </c>
      <c r="AR311" s="39">
        <f ca="1" t="shared" si="135"/>
        <v>0.22777943701661618</v>
      </c>
      <c r="AS311" s="39">
        <f ca="1" t="shared" si="136"/>
        <v>0.3283591385441573</v>
      </c>
      <c r="AT311" s="39">
        <f ca="1" t="shared" si="152"/>
        <v>0.2331779401875227</v>
      </c>
      <c r="AU311" s="39">
        <f ca="1" t="shared" si="156"/>
        <v>0.25187758166035845</v>
      </c>
      <c r="BD311" s="38">
        <f t="shared" si="137"/>
        <v>6</v>
      </c>
      <c r="BE311" s="38">
        <f t="shared" si="138"/>
        <v>1</v>
      </c>
      <c r="BF311" s="38">
        <f t="shared" si="139"/>
        <v>5</v>
      </c>
      <c r="BG311" s="38">
        <f t="shared" si="140"/>
        <v>2</v>
      </c>
      <c r="BH311" s="38">
        <f t="shared" si="153"/>
        <v>4</v>
      </c>
      <c r="BI311" s="38">
        <f t="shared" si="157"/>
        <v>3</v>
      </c>
      <c r="BR311" s="38">
        <v>309</v>
      </c>
      <c r="BS311" s="38" t="str">
        <f>HLOOKUP(BD311,$AB$2:$AN311,$BR311+1)</f>
        <v>yet</v>
      </c>
      <c r="BT311" s="38" t="str">
        <f>HLOOKUP(BE311,$AB$2:$AN311,$BR311+1)</f>
        <v>he</v>
      </c>
      <c r="BU311" s="38" t="str">
        <f>HLOOKUP(BF311,$AB$2:$AN311,$BR311+1)</f>
        <v>up</v>
      </c>
      <c r="BV311" s="38" t="str">
        <f>HLOOKUP(BG311,$AB$2:$AN311,$BR311+1)</f>
        <v>has</v>
      </c>
      <c r="BW311" s="38" t="str">
        <f>HLOOKUP(BH311,$AB$2:$AN311,$BR311+1)</f>
        <v>got</v>
      </c>
      <c r="BX311" s="38" t="str">
        <f>HLOOKUP(BI311,$AB$2:$AN311,$BR311+1)</f>
        <v>not</v>
      </c>
      <c r="BZ311" s="38"/>
      <c r="CA311" s="38"/>
      <c r="CB311" s="38"/>
      <c r="CC311" s="38"/>
      <c r="CD311" s="38"/>
      <c r="CE311" s="38"/>
      <c r="CG311" s="36" t="str">
        <f t="shared" si="141"/>
        <v>現在完了</v>
      </c>
    </row>
    <row r="312" spans="18:85" ht="18.75" customHeight="1">
      <c r="R312" s="35">
        <v>1</v>
      </c>
      <c r="S312" s="2" t="s">
        <v>1221</v>
      </c>
      <c r="T312" s="2"/>
      <c r="U312" s="1">
        <v>3</v>
      </c>
      <c r="V312" s="42">
        <f t="shared" si="151"/>
        <v>240</v>
      </c>
      <c r="W312" s="44" t="s">
        <v>1291</v>
      </c>
      <c r="X312" s="45" t="s">
        <v>1292</v>
      </c>
      <c r="Y312" s="42">
        <f ca="1" t="shared" si="131"/>
        <v>0.424976848988178</v>
      </c>
      <c r="Z312" s="42">
        <f t="shared" si="132"/>
        <v>6</v>
      </c>
      <c r="AA312" s="42" t="s">
        <v>2014</v>
      </c>
      <c r="AB312" s="42" t="s">
        <v>21</v>
      </c>
      <c r="AC312" s="39" t="s">
        <v>2060</v>
      </c>
      <c r="AD312" s="39" t="s">
        <v>1162</v>
      </c>
      <c r="AE312" s="39" t="s">
        <v>1882</v>
      </c>
      <c r="AF312" s="39" t="s">
        <v>139</v>
      </c>
      <c r="AG312" s="39" t="s">
        <v>1247</v>
      </c>
      <c r="AP312" s="39">
        <f ca="1" t="shared" si="133"/>
        <v>0.3559061740166376</v>
      </c>
      <c r="AQ312" s="39">
        <f ca="1" t="shared" si="134"/>
        <v>0.5658620173978675</v>
      </c>
      <c r="AR312" s="39">
        <f ca="1" t="shared" si="135"/>
        <v>0.5421998644562862</v>
      </c>
      <c r="AS312" s="39">
        <f ca="1" t="shared" si="136"/>
        <v>0.5398782791135339</v>
      </c>
      <c r="AT312" s="39">
        <f ca="1" t="shared" si="152"/>
        <v>0.1561958251868374</v>
      </c>
      <c r="AU312" s="39">
        <f ca="1" t="shared" si="156"/>
        <v>0.2105261599299999</v>
      </c>
      <c r="BD312" s="38">
        <f t="shared" si="137"/>
        <v>4</v>
      </c>
      <c r="BE312" s="38">
        <f t="shared" si="138"/>
        <v>1</v>
      </c>
      <c r="BF312" s="38">
        <f t="shared" si="139"/>
        <v>2</v>
      </c>
      <c r="BG312" s="38">
        <f t="shared" si="140"/>
        <v>3</v>
      </c>
      <c r="BH312" s="38">
        <f t="shared" si="153"/>
        <v>6</v>
      </c>
      <c r="BI312" s="38">
        <f t="shared" si="157"/>
        <v>5</v>
      </c>
      <c r="BR312" s="38">
        <v>310</v>
      </c>
      <c r="BS312" s="38" t="str">
        <f>HLOOKUP(BD312,$AB$2:$AN312,$BR312+1)</f>
        <v>a</v>
      </c>
      <c r="BT312" s="38" t="str">
        <f>HLOOKUP(BE312,$AB$2:$AN312,$BR312+1)</f>
        <v>have</v>
      </c>
      <c r="BU312" s="38" t="str">
        <f>HLOOKUP(BF312,$AB$2:$AN312,$BR312+1)</f>
        <v>you</v>
      </c>
      <c r="BV312" s="38" t="str">
        <f>HLOOKUP(BG312,$AB$2:$AN312,$BR312+1)</f>
        <v>written</v>
      </c>
      <c r="BW312" s="38" t="str">
        <f>HLOOKUP(BH312,$AB$2:$AN312,$BR312+1)</f>
        <v>yet</v>
      </c>
      <c r="BX312" s="38" t="str">
        <f>HLOOKUP(BI312,$AB$2:$AN312,$BR312+1)</f>
        <v>letter</v>
      </c>
      <c r="BZ312" s="38"/>
      <c r="CA312" s="38"/>
      <c r="CB312" s="38"/>
      <c r="CC312" s="38"/>
      <c r="CD312" s="38"/>
      <c r="CE312" s="38"/>
      <c r="CG312" s="36" t="str">
        <f t="shared" si="141"/>
        <v>現在完了</v>
      </c>
    </row>
    <row r="313" spans="18:85" ht="18.75" customHeight="1">
      <c r="R313" s="35">
        <v>1</v>
      </c>
      <c r="S313" s="2" t="s">
        <v>1221</v>
      </c>
      <c r="T313" s="2"/>
      <c r="U313" s="1">
        <v>3</v>
      </c>
      <c r="V313" s="42">
        <f t="shared" si="151"/>
        <v>51</v>
      </c>
      <c r="W313" s="44" t="s">
        <v>1293</v>
      </c>
      <c r="X313" s="45" t="s">
        <v>1294</v>
      </c>
      <c r="Y313" s="42">
        <f ca="1" t="shared" si="131"/>
        <v>0.9089609128961578</v>
      </c>
      <c r="Z313" s="42">
        <f t="shared" si="132"/>
        <v>5</v>
      </c>
      <c r="AA313" s="42" t="s">
        <v>2038</v>
      </c>
      <c r="AB313" s="42" t="s">
        <v>2053</v>
      </c>
      <c r="AC313" s="39" t="s">
        <v>207</v>
      </c>
      <c r="AD313" s="39" t="s">
        <v>1295</v>
      </c>
      <c r="AE313" s="39" t="s">
        <v>2105</v>
      </c>
      <c r="AF313" s="39" t="s">
        <v>1010</v>
      </c>
      <c r="AP313" s="39">
        <f ca="1" t="shared" si="133"/>
        <v>0.20587933451434837</v>
      </c>
      <c r="AQ313" s="39">
        <f ca="1" t="shared" si="134"/>
        <v>0.15227126541530867</v>
      </c>
      <c r="AR313" s="39">
        <f ca="1" t="shared" si="135"/>
        <v>0.6674246437464022</v>
      </c>
      <c r="AS313" s="39">
        <f ca="1" t="shared" si="136"/>
        <v>0.2510940385230134</v>
      </c>
      <c r="AT313" s="39">
        <f ca="1" t="shared" si="152"/>
        <v>0.9887532334160252</v>
      </c>
      <c r="BC313" s="38">
        <f ca="1">IF(AO313=0,"",RAND())</f>
      </c>
      <c r="BD313" s="38">
        <f t="shared" si="137"/>
        <v>4</v>
      </c>
      <c r="BE313" s="38">
        <f t="shared" si="138"/>
        <v>5</v>
      </c>
      <c r="BF313" s="38">
        <f t="shared" si="139"/>
        <v>2</v>
      </c>
      <c r="BG313" s="38">
        <f t="shared" si="140"/>
        <v>3</v>
      </c>
      <c r="BH313" s="38">
        <f t="shared" si="153"/>
        <v>1</v>
      </c>
      <c r="BR313" s="38">
        <v>311</v>
      </c>
      <c r="BS313" s="38" t="str">
        <f>HLOOKUP(BD313,$AB$2:$AN313,$BR313+1)</f>
        <v>to</v>
      </c>
      <c r="BT313" s="38" t="str">
        <f>HLOOKUP(BE313,$AB$2:$AN313,$BR313+1)</f>
        <v>America</v>
      </c>
      <c r="BU313" s="38" t="str">
        <f>HLOOKUP(BF313,$AB$2:$AN313,$BR313+1)</f>
        <v>has</v>
      </c>
      <c r="BV313" s="38" t="str">
        <f>HLOOKUP(BG313,$AB$2:$AN313,$BR313+1)</f>
        <v>gone</v>
      </c>
      <c r="BW313" s="38" t="str">
        <f>HLOOKUP(BH313,$AB$2:$AN313,$BR313+1)</f>
        <v>he</v>
      </c>
      <c r="BZ313" s="38"/>
      <c r="CA313" s="38"/>
      <c r="CB313" s="38"/>
      <c r="CC313" s="38"/>
      <c r="CD313" s="38"/>
      <c r="CE313" s="38"/>
      <c r="CG313" s="36" t="str">
        <f t="shared" si="141"/>
        <v>現在完了</v>
      </c>
    </row>
    <row r="314" spans="18:85" ht="18.75" customHeight="1">
      <c r="R314" s="35">
        <v>1</v>
      </c>
      <c r="S314" s="2" t="s">
        <v>1221</v>
      </c>
      <c r="T314" s="2"/>
      <c r="U314" s="1">
        <v>3</v>
      </c>
      <c r="V314" s="42">
        <f t="shared" si="151"/>
        <v>386</v>
      </c>
      <c r="W314" s="44" t="s">
        <v>690</v>
      </c>
      <c r="X314" s="45" t="s">
        <v>691</v>
      </c>
      <c r="Y314" s="42">
        <f ca="1" t="shared" si="131"/>
        <v>0.11645255316544745</v>
      </c>
      <c r="Z314" s="42">
        <f t="shared" si="132"/>
        <v>8</v>
      </c>
      <c r="AA314" s="42" t="s">
        <v>2038</v>
      </c>
      <c r="AB314" s="42" t="s">
        <v>692</v>
      </c>
      <c r="AC314" s="39" t="s">
        <v>693</v>
      </c>
      <c r="AD314" s="39" t="s">
        <v>694</v>
      </c>
      <c r="AE314" s="39" t="s">
        <v>681</v>
      </c>
      <c r="AF314" s="39" t="s">
        <v>695</v>
      </c>
      <c r="AG314" s="39" t="s">
        <v>696</v>
      </c>
      <c r="AH314" s="39" t="s">
        <v>697</v>
      </c>
      <c r="AI314" s="39" t="s">
        <v>698</v>
      </c>
      <c r="AP314" s="39">
        <f ca="1" t="shared" si="133"/>
        <v>0.7722158351571522</v>
      </c>
      <c r="AQ314" s="39">
        <f ca="1" t="shared" si="134"/>
        <v>0.14304407839172928</v>
      </c>
      <c r="AR314" s="39">
        <f ca="1" t="shared" si="135"/>
        <v>0.04722088517324985</v>
      </c>
      <c r="AS314" s="39">
        <f ca="1" t="shared" si="136"/>
        <v>0.20105497289839702</v>
      </c>
      <c r="AT314" s="39">
        <f ca="1" t="shared" si="152"/>
        <v>0.9676402864867684</v>
      </c>
      <c r="AU314" s="39">
        <f aca="true" ca="1" t="shared" si="158" ref="AU314:AW315">IF(AG314=0,"",RAND())</f>
        <v>0.40658058655210194</v>
      </c>
      <c r="AV314" s="39">
        <f ca="1" t="shared" si="158"/>
        <v>0.23926752819316577</v>
      </c>
      <c r="AW314" s="39">
        <f ca="1" t="shared" si="158"/>
        <v>0.0577213850810101</v>
      </c>
      <c r="BC314" s="38">
        <f ca="1">IF(AO314=0,"",RAND())</f>
      </c>
      <c r="BD314" s="38">
        <f t="shared" si="137"/>
        <v>2</v>
      </c>
      <c r="BE314" s="38">
        <f t="shared" si="138"/>
        <v>6</v>
      </c>
      <c r="BF314" s="38">
        <f t="shared" si="139"/>
        <v>8</v>
      </c>
      <c r="BG314" s="38">
        <f t="shared" si="140"/>
        <v>5</v>
      </c>
      <c r="BH314" s="38">
        <f t="shared" si="153"/>
        <v>1</v>
      </c>
      <c r="BI314" s="38">
        <f aca="true" t="shared" si="159" ref="BI314:BK315">RANK(AU314,$AP314:$BB314)</f>
        <v>3</v>
      </c>
      <c r="BJ314" s="38">
        <f t="shared" si="159"/>
        <v>4</v>
      </c>
      <c r="BK314" s="38">
        <f t="shared" si="159"/>
        <v>7</v>
      </c>
      <c r="BR314" s="38">
        <v>312</v>
      </c>
      <c r="BS314" s="38" t="str">
        <f>HLOOKUP(BD314,$AB$2:$AN314,$BR314+1)</f>
        <v>haven't</v>
      </c>
      <c r="BT314" s="38" t="str">
        <f>HLOOKUP(BE314,$AB$2:$AN314,$BR314+1)</f>
        <v>a</v>
      </c>
      <c r="BU314" s="38" t="str">
        <f>HLOOKUP(BF314,$AB$2:$AN314,$BR314+1)</f>
        <v>time</v>
      </c>
      <c r="BV314" s="38" t="str">
        <f>HLOOKUP(BG314,$AB$2:$AN314,$BR314+1)</f>
        <v>for </v>
      </c>
      <c r="BW314" s="38" t="str">
        <f>HLOOKUP(BH314,$AB$2:$AN314,$BR314+1)</f>
        <v>I</v>
      </c>
      <c r="BX314" s="38" t="str">
        <f>HLOOKUP(BI314,$AB$2:$AN314,$BR314+1)</f>
        <v>seen</v>
      </c>
      <c r="BY314" s="38" t="str">
        <f>HLOOKUP(BJ314,$AB$2:$AN314,$BR314+1)</f>
        <v>you</v>
      </c>
      <c r="BZ314" s="38" t="str">
        <f>HLOOKUP(BK314,$AB$2:$AN314,$BR314+1)</f>
        <v>long</v>
      </c>
      <c r="CA314" s="38"/>
      <c r="CB314" s="38"/>
      <c r="CC314" s="38"/>
      <c r="CD314" s="38"/>
      <c r="CE314" s="38"/>
      <c r="CG314" s="36" t="str">
        <f t="shared" si="141"/>
        <v>現在完了</v>
      </c>
    </row>
    <row r="315" spans="18:85" ht="18.75" customHeight="1">
      <c r="R315" s="35">
        <v>1</v>
      </c>
      <c r="S315" s="55" t="s">
        <v>1221</v>
      </c>
      <c r="U315" s="40">
        <v>3</v>
      </c>
      <c r="V315" s="42">
        <f>IF(R315=1,RANK(Y315,Y$3:Y$999),"")</f>
        <v>26</v>
      </c>
      <c r="W315" s="53" t="s">
        <v>445</v>
      </c>
      <c r="X315" s="41" t="s">
        <v>446</v>
      </c>
      <c r="Y315" s="42">
        <f ca="1">IF(R315=0,"",RAND())</f>
        <v>0.9546658768980258</v>
      </c>
      <c r="Z315" s="42">
        <f>COUNTA(AB315:AN315)</f>
        <v>8</v>
      </c>
      <c r="AA315" s="42" t="s">
        <v>447</v>
      </c>
      <c r="AB315" s="42" t="s">
        <v>448</v>
      </c>
      <c r="AC315" s="39" t="s">
        <v>449</v>
      </c>
      <c r="AD315" s="39" t="s">
        <v>450</v>
      </c>
      <c r="AE315" s="39" t="s">
        <v>451</v>
      </c>
      <c r="AF315" s="39" t="s">
        <v>452</v>
      </c>
      <c r="AG315" s="39" t="s">
        <v>453</v>
      </c>
      <c r="AH315" s="39" t="s">
        <v>454</v>
      </c>
      <c r="AI315" s="39" t="s">
        <v>455</v>
      </c>
      <c r="AP315" s="39">
        <f ca="1">IF(AB315=0,"",RAND())</f>
        <v>0.02149421366898352</v>
      </c>
      <c r="AQ315" s="39">
        <f ca="1">IF(AC315=0,"",RAND())</f>
        <v>0.30599944308714483</v>
      </c>
      <c r="AR315" s="39">
        <f ca="1">IF(AD315=0,"",RAND())</f>
        <v>0.4318575588493656</v>
      </c>
      <c r="AS315" s="39">
        <f ca="1">IF(AE315=0,"",RAND())</f>
        <v>0.4844124596196373</v>
      </c>
      <c r="AT315" s="39">
        <f ca="1">IF(AF315=0,"",RAND())</f>
        <v>0.6260929244579563</v>
      </c>
      <c r="AU315" s="39">
        <f ca="1" t="shared" si="158"/>
        <v>0.06993810158861713</v>
      </c>
      <c r="AV315" s="39">
        <f ca="1" t="shared" si="158"/>
        <v>0.07342270180883154</v>
      </c>
      <c r="AW315" s="39">
        <f ca="1" t="shared" si="158"/>
        <v>0.6131565184007401</v>
      </c>
      <c r="BD315" s="38">
        <f>RANK(AP315,$AP315:$BB315)</f>
        <v>8</v>
      </c>
      <c r="BE315" s="38">
        <f>RANK(AQ315,$AP315:$BB315)</f>
        <v>5</v>
      </c>
      <c r="BF315" s="38">
        <f>RANK(AR315,$AP315:$BB315)</f>
        <v>4</v>
      </c>
      <c r="BG315" s="38">
        <f>RANK(AS315,$AP315:$BB315)</f>
        <v>3</v>
      </c>
      <c r="BH315" s="38">
        <f>RANK(AT315,$AP315:$BB315)</f>
        <v>1</v>
      </c>
      <c r="BI315" s="38">
        <f t="shared" si="159"/>
        <v>7</v>
      </c>
      <c r="BJ315" s="38">
        <f t="shared" si="159"/>
        <v>6</v>
      </c>
      <c r="BK315" s="38">
        <f t="shared" si="159"/>
        <v>2</v>
      </c>
      <c r="BR315" s="38">
        <v>313</v>
      </c>
      <c r="BS315" s="38" t="str">
        <f>HLOOKUP(BD315,$AB$2:$AN434,$BR315+1)</f>
        <v>town</v>
      </c>
      <c r="BT315" s="38" t="str">
        <f>HLOOKUP(BE315,$AB$2:$AN434,$BR315+1)</f>
        <v>lived</v>
      </c>
      <c r="BU315" s="38" t="str">
        <f>HLOOKUP(BF315,$AB$2:$AN434,$BR315+1)</f>
        <v>you</v>
      </c>
      <c r="BV315" s="38" t="str">
        <f>HLOOKUP(BG315,$AB$2:$AN434,$BR315+1)</f>
        <v>have</v>
      </c>
      <c r="BW315" s="38" t="str">
        <f>HLOOKUP(BH315,$AB$2:$AN434,$BR315+1)</f>
        <v>how</v>
      </c>
      <c r="BX315" s="38" t="str">
        <f>HLOOKUP(BI315,$AB$2:$AN434,$BR315+1)</f>
        <v>this</v>
      </c>
      <c r="BY315" s="38" t="str">
        <f>HLOOKUP(BJ315,$AB$2:$AN434,$BR315+1)</f>
        <v>in</v>
      </c>
      <c r="BZ315" s="38" t="str">
        <f>HLOOKUP(BK315,$AB$2:$AN434,$BR315+1)</f>
        <v>long</v>
      </c>
      <c r="CG315" s="36" t="str">
        <f>S315</f>
        <v>現在完了</v>
      </c>
    </row>
    <row r="316" spans="18:85" ht="18.75" customHeight="1">
      <c r="R316" s="35">
        <v>1</v>
      </c>
      <c r="S316" s="2" t="s">
        <v>1296</v>
      </c>
      <c r="T316" s="2"/>
      <c r="U316" s="1">
        <v>2</v>
      </c>
      <c r="V316" s="42">
        <f aca="true" t="shared" si="160" ref="V316:V353">IF(R316=1,RANK(Y316,Y$3:Y$998),"")</f>
        <v>58</v>
      </c>
      <c r="W316" s="5" t="s">
        <v>1297</v>
      </c>
      <c r="X316" s="7" t="s">
        <v>1298</v>
      </c>
      <c r="Y316" s="42">
        <f ca="1" t="shared" si="131"/>
        <v>0.8918516378593841</v>
      </c>
      <c r="Z316" s="42">
        <f t="shared" si="132"/>
        <v>5</v>
      </c>
      <c r="AA316" s="42" t="s">
        <v>2038</v>
      </c>
      <c r="AB316" s="50" t="s">
        <v>138</v>
      </c>
      <c r="AC316" s="39" t="s">
        <v>345</v>
      </c>
      <c r="AD316" s="39" t="s">
        <v>2105</v>
      </c>
      <c r="AE316" s="39" t="s">
        <v>152</v>
      </c>
      <c r="AF316" s="39" t="s">
        <v>76</v>
      </c>
      <c r="AP316" s="39">
        <f ca="1" t="shared" si="133"/>
        <v>0.9038080389758671</v>
      </c>
      <c r="AQ316" s="39">
        <f ca="1" t="shared" si="134"/>
        <v>0.5100777819912325</v>
      </c>
      <c r="AR316" s="39">
        <f ca="1" t="shared" si="135"/>
        <v>0.6852239358948573</v>
      </c>
      <c r="AS316" s="39">
        <f ca="1" t="shared" si="136"/>
        <v>0.03550478373271315</v>
      </c>
      <c r="AT316" s="39">
        <f ca="1" t="shared" si="152"/>
        <v>0.795601423393598</v>
      </c>
      <c r="BC316" s="38">
        <f ca="1">IF(AO316=0,"",RAND())</f>
      </c>
      <c r="BD316" s="38">
        <f t="shared" si="137"/>
        <v>1</v>
      </c>
      <c r="BE316" s="38">
        <f t="shared" si="138"/>
        <v>4</v>
      </c>
      <c r="BF316" s="38">
        <f t="shared" si="139"/>
        <v>3</v>
      </c>
      <c r="BG316" s="38">
        <f t="shared" si="140"/>
        <v>5</v>
      </c>
      <c r="BH316" s="38">
        <f t="shared" si="153"/>
        <v>2</v>
      </c>
      <c r="BR316" s="38">
        <v>314</v>
      </c>
      <c r="BS316" s="38" t="str">
        <f>HLOOKUP(BD316,$AB$2:$AN316,$BR316+1)</f>
        <v>I</v>
      </c>
      <c r="BT316" s="38" t="str">
        <f>HLOOKUP(BE316,$AB$2:$AN316,$BR316+1)</f>
        <v>play</v>
      </c>
      <c r="BU316" s="38" t="str">
        <f>HLOOKUP(BF316,$AB$2:$AN316,$BR316+1)</f>
        <v>to</v>
      </c>
      <c r="BV316" s="38" t="str">
        <f>HLOOKUP(BG316,$AB$2:$AN316,$BR316+1)</f>
        <v>tennis</v>
      </c>
      <c r="BW316" s="38" t="str">
        <f>HLOOKUP(BH316,$AB$2:$AN316,$BR316+1)</f>
        <v>want</v>
      </c>
      <c r="BZ316" s="38"/>
      <c r="CA316" s="38"/>
      <c r="CB316" s="38"/>
      <c r="CC316" s="38"/>
      <c r="CD316" s="38"/>
      <c r="CE316" s="38"/>
      <c r="CG316" s="36" t="str">
        <f t="shared" si="141"/>
        <v>不定詞</v>
      </c>
    </row>
    <row r="317" spans="18:85" ht="18.75" customHeight="1">
      <c r="R317" s="35">
        <v>1</v>
      </c>
      <c r="S317" s="2" t="s">
        <v>1296</v>
      </c>
      <c r="T317" s="2"/>
      <c r="U317" s="1">
        <v>2</v>
      </c>
      <c r="V317" s="42">
        <f t="shared" si="160"/>
        <v>394</v>
      </c>
      <c r="W317" s="5" t="s">
        <v>1299</v>
      </c>
      <c r="X317" s="7" t="s">
        <v>1300</v>
      </c>
      <c r="Y317" s="42">
        <f ca="1" t="shared" si="131"/>
        <v>0.08626241701173498</v>
      </c>
      <c r="Z317" s="42">
        <f t="shared" si="132"/>
        <v>5</v>
      </c>
      <c r="AA317" s="42" t="s">
        <v>2038</v>
      </c>
      <c r="AB317" s="42" t="s">
        <v>1885</v>
      </c>
      <c r="AC317" s="39" t="s">
        <v>1301</v>
      </c>
      <c r="AD317" s="39" t="s">
        <v>1080</v>
      </c>
      <c r="AE317" s="39" t="s">
        <v>2105</v>
      </c>
      <c r="AF317" s="39" t="s">
        <v>1302</v>
      </c>
      <c r="AP317" s="39">
        <f ca="1" t="shared" si="133"/>
        <v>0.701805352586474</v>
      </c>
      <c r="AQ317" s="39">
        <f ca="1" t="shared" si="134"/>
        <v>0.6416947517614426</v>
      </c>
      <c r="AR317" s="39">
        <f ca="1" t="shared" si="135"/>
        <v>0.29548404912815585</v>
      </c>
      <c r="AS317" s="39">
        <f ca="1" t="shared" si="136"/>
        <v>0.9577935524236418</v>
      </c>
      <c r="AT317" s="39">
        <f ca="1" t="shared" si="152"/>
        <v>0.16017348761856032</v>
      </c>
      <c r="BC317" s="38">
        <f ca="1">IF(AO317=0,"",RAND())</f>
      </c>
      <c r="BD317" s="38">
        <f t="shared" si="137"/>
        <v>2</v>
      </c>
      <c r="BE317" s="38">
        <f t="shared" si="138"/>
        <v>3</v>
      </c>
      <c r="BF317" s="38">
        <f t="shared" si="139"/>
        <v>4</v>
      </c>
      <c r="BG317" s="38">
        <f t="shared" si="140"/>
        <v>1</v>
      </c>
      <c r="BH317" s="38">
        <f t="shared" si="153"/>
        <v>5</v>
      </c>
      <c r="BR317" s="38">
        <v>315</v>
      </c>
      <c r="BS317" s="38" t="str">
        <f>HLOOKUP(BD317,$AB$2:$AN317,$BR317+1)</f>
        <v>baby</v>
      </c>
      <c r="BT317" s="38" t="str">
        <f>HLOOKUP(BE317,$AB$2:$AN317,$BR317+1)</f>
        <v>began</v>
      </c>
      <c r="BU317" s="38" t="str">
        <f>HLOOKUP(BF317,$AB$2:$AN317,$BR317+1)</f>
        <v>to</v>
      </c>
      <c r="BV317" s="38" t="str">
        <f>HLOOKUP(BG317,$AB$2:$AN317,$BR317+1)</f>
        <v>the</v>
      </c>
      <c r="BW317" s="38" t="str">
        <f>HLOOKUP(BH317,$AB$2:$AN317,$BR317+1)</f>
        <v>cry</v>
      </c>
      <c r="BZ317" s="38"/>
      <c r="CA317" s="38"/>
      <c r="CB317" s="38"/>
      <c r="CC317" s="38"/>
      <c r="CD317" s="38"/>
      <c r="CE317" s="38"/>
      <c r="CG317" s="36" t="str">
        <f t="shared" si="141"/>
        <v>不定詞</v>
      </c>
    </row>
    <row r="318" spans="18:85" ht="18.75" customHeight="1">
      <c r="R318" s="35">
        <v>1</v>
      </c>
      <c r="S318" s="2" t="s">
        <v>1296</v>
      </c>
      <c r="T318" s="2"/>
      <c r="U318" s="1">
        <v>2</v>
      </c>
      <c r="V318" s="42">
        <f t="shared" si="160"/>
        <v>262</v>
      </c>
      <c r="W318" s="5" t="s">
        <v>1303</v>
      </c>
      <c r="X318" s="7" t="s">
        <v>1492</v>
      </c>
      <c r="Y318" s="42">
        <f ca="1" t="shared" si="131"/>
        <v>0.3945244722492582</v>
      </c>
      <c r="Z318" s="42">
        <f t="shared" si="132"/>
        <v>5</v>
      </c>
      <c r="AA318" s="42" t="s">
        <v>2038</v>
      </c>
      <c r="AB318" s="42" t="s">
        <v>35</v>
      </c>
      <c r="AC318" s="39" t="s">
        <v>1493</v>
      </c>
      <c r="AD318" s="39" t="s">
        <v>1904</v>
      </c>
      <c r="AE318" s="39" t="s">
        <v>2105</v>
      </c>
      <c r="AF318" s="39" t="s">
        <v>2104</v>
      </c>
      <c r="AP318" s="39">
        <f ca="1" t="shared" si="133"/>
        <v>0.5954550540008925</v>
      </c>
      <c r="AQ318" s="39">
        <f ca="1" t="shared" si="134"/>
        <v>0.17541234276516304</v>
      </c>
      <c r="AR318" s="39">
        <f ca="1" t="shared" si="135"/>
        <v>0.9359452966662445</v>
      </c>
      <c r="AS318" s="39">
        <f ca="1" t="shared" si="136"/>
        <v>0.4845111626162306</v>
      </c>
      <c r="AT318" s="39">
        <f ca="1" t="shared" si="152"/>
        <v>0.13008555918709863</v>
      </c>
      <c r="BC318" s="38">
        <f ca="1">IF(AO318=0,"",RAND())</f>
      </c>
      <c r="BD318" s="38">
        <f t="shared" si="137"/>
        <v>2</v>
      </c>
      <c r="BE318" s="38">
        <f t="shared" si="138"/>
        <v>4</v>
      </c>
      <c r="BF318" s="38">
        <f t="shared" si="139"/>
        <v>1</v>
      </c>
      <c r="BG318" s="38">
        <f t="shared" si="140"/>
        <v>3</v>
      </c>
      <c r="BH318" s="38">
        <f t="shared" si="153"/>
        <v>5</v>
      </c>
      <c r="BR318" s="38">
        <v>316</v>
      </c>
      <c r="BS318" s="38" t="str">
        <f>HLOOKUP(BD318,$AB$2:$AN318,$BR318+1)</f>
        <v>decided</v>
      </c>
      <c r="BT318" s="38" t="str">
        <f>HLOOKUP(BE318,$AB$2:$AN318,$BR318+1)</f>
        <v>to</v>
      </c>
      <c r="BU318" s="38" t="str">
        <f>HLOOKUP(BF318,$AB$2:$AN318,$BR318+1)</f>
        <v>they</v>
      </c>
      <c r="BV318" s="38" t="str">
        <f>HLOOKUP(BG318,$AB$2:$AN318,$BR318+1)</f>
        <v>not</v>
      </c>
      <c r="BW318" s="38" t="str">
        <f>HLOOKUP(BH318,$AB$2:$AN318,$BR318+1)</f>
        <v>go</v>
      </c>
      <c r="BZ318" s="38"/>
      <c r="CA318" s="38"/>
      <c r="CB318" s="38"/>
      <c r="CC318" s="38"/>
      <c r="CD318" s="38"/>
      <c r="CE318" s="38"/>
      <c r="CG318" s="36" t="str">
        <f t="shared" si="141"/>
        <v>不定詞</v>
      </c>
    </row>
    <row r="319" spans="18:85" ht="18.75" customHeight="1">
      <c r="R319" s="35">
        <v>1</v>
      </c>
      <c r="S319" s="2" t="s">
        <v>1296</v>
      </c>
      <c r="T319" s="2"/>
      <c r="U319" s="1">
        <v>2</v>
      </c>
      <c r="V319" s="42">
        <f t="shared" si="160"/>
        <v>82</v>
      </c>
      <c r="W319" s="5" t="s">
        <v>895</v>
      </c>
      <c r="X319" s="7" t="s">
        <v>896</v>
      </c>
      <c r="Y319" s="42">
        <f ca="1" t="shared" si="131"/>
        <v>0.8361689599646309</v>
      </c>
      <c r="Z319" s="42">
        <f t="shared" si="132"/>
        <v>7</v>
      </c>
      <c r="AA319" s="42" t="s">
        <v>1494</v>
      </c>
      <c r="AB319" s="42" t="s">
        <v>149</v>
      </c>
      <c r="AC319" s="39" t="s">
        <v>897</v>
      </c>
      <c r="AD319" s="39" t="s">
        <v>1881</v>
      </c>
      <c r="AE319" s="39" t="s">
        <v>2105</v>
      </c>
      <c r="AF319" s="39" t="s">
        <v>771</v>
      </c>
      <c r="AG319" s="39" t="s">
        <v>696</v>
      </c>
      <c r="AH319" s="39" t="s">
        <v>898</v>
      </c>
      <c r="AP319" s="39">
        <f ca="1" t="shared" si="133"/>
        <v>0.9407918368305239</v>
      </c>
      <c r="AQ319" s="39">
        <f ca="1" t="shared" si="134"/>
        <v>0.7279565125754166</v>
      </c>
      <c r="AR319" s="39">
        <f ca="1" t="shared" si="135"/>
        <v>0.47223700316646067</v>
      </c>
      <c r="AS319" s="39">
        <f ca="1" t="shared" si="136"/>
        <v>0.49523770133762657</v>
      </c>
      <c r="AT319" s="39">
        <f ca="1" t="shared" si="152"/>
        <v>0.05093509781021144</v>
      </c>
      <c r="AU319" s="39">
        <f ca="1">IF(AG319=0,"",RAND())</f>
        <v>0.44492259408653484</v>
      </c>
      <c r="AV319" s="39">
        <f ca="1">IF(AH319=0,"",RAND())</f>
        <v>0.7961235238586579</v>
      </c>
      <c r="BD319" s="38">
        <f t="shared" si="137"/>
        <v>1</v>
      </c>
      <c r="BE319" s="38">
        <f t="shared" si="138"/>
        <v>3</v>
      </c>
      <c r="BF319" s="38">
        <f t="shared" si="139"/>
        <v>5</v>
      </c>
      <c r="BG319" s="38">
        <f t="shared" si="140"/>
        <v>4</v>
      </c>
      <c r="BH319" s="38">
        <f t="shared" si="153"/>
        <v>7</v>
      </c>
      <c r="BI319" s="38">
        <f>RANK(AU319,$AP319:$BB319)</f>
        <v>6</v>
      </c>
      <c r="BJ319" s="38">
        <f>RANK(AV319,$AP319:$BB319)</f>
        <v>2</v>
      </c>
      <c r="BR319" s="38">
        <v>317</v>
      </c>
      <c r="BS319" s="38" t="str">
        <f>HLOOKUP(BD319,$AB$2:$AN319,$BR319+1)</f>
        <v>my</v>
      </c>
      <c r="BT319" s="38" t="str">
        <f>HLOOKUP(BE319,$AB$2:$AN319,$BR319+1)</f>
        <v>is</v>
      </c>
      <c r="BU319" s="38" t="str">
        <f>HLOOKUP(BF319,$AB$2:$AN319,$BR319+1)</f>
        <v>be</v>
      </c>
      <c r="BV319" s="38" t="str">
        <f>HLOOKUP(BG319,$AB$2:$AN319,$BR319+1)</f>
        <v>to</v>
      </c>
      <c r="BW319" s="38" t="str">
        <f>HLOOKUP(BH319,$AB$2:$AN319,$BR319+1)</f>
        <v>doctor</v>
      </c>
      <c r="BX319" s="38" t="str">
        <f>HLOOKUP(BI319,$AB$2:$AN319,$BR319+1)</f>
        <v>a</v>
      </c>
      <c r="BY319" s="38" t="str">
        <f>HLOOKUP(BJ319,$AB$2:$AN319,$BR319+1)</f>
        <v>dream</v>
      </c>
      <c r="BZ319" s="38"/>
      <c r="CA319" s="38"/>
      <c r="CB319" s="38"/>
      <c r="CC319" s="38"/>
      <c r="CD319" s="38"/>
      <c r="CE319" s="38"/>
      <c r="CG319" s="36" t="str">
        <f t="shared" si="141"/>
        <v>不定詞</v>
      </c>
    </row>
    <row r="320" spans="18:85" ht="18.75" customHeight="1">
      <c r="R320" s="35">
        <v>1</v>
      </c>
      <c r="S320" s="2" t="s">
        <v>1296</v>
      </c>
      <c r="T320" s="2"/>
      <c r="U320" s="1">
        <v>2</v>
      </c>
      <c r="V320" s="42">
        <f t="shared" si="160"/>
        <v>339</v>
      </c>
      <c r="W320" s="5" t="s">
        <v>1496</v>
      </c>
      <c r="X320" s="7" t="s">
        <v>1499</v>
      </c>
      <c r="Y320" s="42">
        <f ca="1" t="shared" si="131"/>
        <v>0.22668281264026646</v>
      </c>
      <c r="Z320" s="42">
        <f t="shared" si="132"/>
        <v>7</v>
      </c>
      <c r="AA320" s="42" t="s">
        <v>2038</v>
      </c>
      <c r="AB320" s="42" t="s">
        <v>2080</v>
      </c>
      <c r="AC320" s="39" t="s">
        <v>411</v>
      </c>
      <c r="AD320" s="39" t="s">
        <v>1885</v>
      </c>
      <c r="AE320" s="39" t="s">
        <v>1908</v>
      </c>
      <c r="AF320" s="39" t="s">
        <v>2105</v>
      </c>
      <c r="AG320" s="39" t="s">
        <v>152</v>
      </c>
      <c r="AH320" s="39" t="s">
        <v>76</v>
      </c>
      <c r="AP320" s="39">
        <f ca="1" t="shared" si="133"/>
        <v>0.4857396411586241</v>
      </c>
      <c r="AQ320" s="39">
        <f ca="1" t="shared" si="134"/>
        <v>0.6603428188474196</v>
      </c>
      <c r="AR320" s="39">
        <f ca="1" t="shared" si="135"/>
        <v>0.4381509005082109</v>
      </c>
      <c r="AS320" s="39">
        <f ca="1" t="shared" si="136"/>
        <v>0.33848634687314516</v>
      </c>
      <c r="AT320" s="39">
        <f ca="1" t="shared" si="152"/>
        <v>0.29132089113951976</v>
      </c>
      <c r="AU320" s="39">
        <f ca="1">IF(AG320=0,"",RAND())</f>
        <v>0.27379888122351725</v>
      </c>
      <c r="AV320" s="39">
        <f ca="1">IF(AH320=0,"",RAND())</f>
        <v>0.19013949616295367</v>
      </c>
      <c r="BC320" s="38">
        <f ca="1">IF(AO320=0,"",RAND())</f>
      </c>
      <c r="BD320" s="38">
        <f t="shared" si="137"/>
        <v>2</v>
      </c>
      <c r="BE320" s="38">
        <f t="shared" si="138"/>
        <v>1</v>
      </c>
      <c r="BF320" s="38">
        <f t="shared" si="139"/>
        <v>3</v>
      </c>
      <c r="BG320" s="38">
        <f t="shared" si="140"/>
        <v>4</v>
      </c>
      <c r="BH320" s="38">
        <f t="shared" si="153"/>
        <v>5</v>
      </c>
      <c r="BI320" s="38">
        <f>RANK(AU320,$AP320:$BB320)</f>
        <v>6</v>
      </c>
      <c r="BJ320" s="38">
        <f>RANK(AV320,$AP320:$BB320)</f>
        <v>7</v>
      </c>
      <c r="BR320" s="38">
        <v>318</v>
      </c>
      <c r="BS320" s="38" t="str">
        <f>HLOOKUP(BD320,$AB$2:$AN320,$BR320+1)</f>
        <v>went to</v>
      </c>
      <c r="BT320" s="38" t="str">
        <f>HLOOKUP(BE320,$AB$2:$AN320,$BR320+1)</f>
        <v>we</v>
      </c>
      <c r="BU320" s="38" t="str">
        <f>HLOOKUP(BF320,$AB$2:$AN320,$BR320+1)</f>
        <v>the</v>
      </c>
      <c r="BV320" s="38" t="str">
        <f>HLOOKUP(BG320,$AB$2:$AN320,$BR320+1)</f>
        <v>park</v>
      </c>
      <c r="BW320" s="38" t="str">
        <f>HLOOKUP(BH320,$AB$2:$AN320,$BR320+1)</f>
        <v>to</v>
      </c>
      <c r="BX320" s="38" t="str">
        <f>HLOOKUP(BI320,$AB$2:$AN320,$BR320+1)</f>
        <v>play</v>
      </c>
      <c r="BY320" s="38" t="str">
        <f>HLOOKUP(BJ320,$AB$2:$AN320,$BR320+1)</f>
        <v>tennis</v>
      </c>
      <c r="BZ320" s="38"/>
      <c r="CA320" s="38"/>
      <c r="CB320" s="38"/>
      <c r="CC320" s="38"/>
      <c r="CD320" s="38"/>
      <c r="CE320" s="38"/>
      <c r="CG320" s="36" t="str">
        <f t="shared" si="141"/>
        <v>不定詞</v>
      </c>
    </row>
    <row r="321" spans="18:85" ht="18.75" customHeight="1">
      <c r="R321" s="35">
        <v>1</v>
      </c>
      <c r="S321" s="2" t="s">
        <v>1296</v>
      </c>
      <c r="T321" s="2"/>
      <c r="U321" s="1">
        <v>2</v>
      </c>
      <c r="V321" s="42">
        <f t="shared" si="160"/>
        <v>227</v>
      </c>
      <c r="W321" s="5" t="s">
        <v>1388</v>
      </c>
      <c r="X321" s="7" t="s">
        <v>1389</v>
      </c>
      <c r="Y321" s="42">
        <f ca="1" t="shared" si="131"/>
        <v>0.46322994005692597</v>
      </c>
      <c r="Z321" s="42">
        <f t="shared" si="132"/>
        <v>6</v>
      </c>
      <c r="AA321" s="42" t="s">
        <v>2038</v>
      </c>
      <c r="AB321" s="39" t="s">
        <v>1500</v>
      </c>
      <c r="AC321" s="39" t="s">
        <v>1501</v>
      </c>
      <c r="AD321" s="39" t="s">
        <v>2105</v>
      </c>
      <c r="AE321" s="39" t="s">
        <v>350</v>
      </c>
      <c r="AF321" s="39" t="s">
        <v>2060</v>
      </c>
      <c r="AG321" s="39" t="s">
        <v>1390</v>
      </c>
      <c r="AP321" s="39">
        <f ca="1" t="shared" si="133"/>
        <v>0.6567893244794061</v>
      </c>
      <c r="AQ321" s="39">
        <f ca="1" t="shared" si="134"/>
        <v>0.5392827122470925</v>
      </c>
      <c r="AR321" s="39">
        <f ca="1" t="shared" si="135"/>
        <v>0.5068439786950005</v>
      </c>
      <c r="AS321" s="39">
        <f ca="1" t="shared" si="136"/>
        <v>0.3514352369742877</v>
      </c>
      <c r="AT321" s="39">
        <f ca="1" t="shared" si="152"/>
        <v>0.9260417636002041</v>
      </c>
      <c r="AU321" s="39">
        <f ca="1">IF(AG321=0,"",RAND())</f>
        <v>0.86748731760418</v>
      </c>
      <c r="BC321" s="38">
        <f ca="1">IF(AO321=0,"",RAND())</f>
      </c>
      <c r="BD321" s="38">
        <f t="shared" si="137"/>
        <v>3</v>
      </c>
      <c r="BE321" s="38">
        <f t="shared" si="138"/>
        <v>4</v>
      </c>
      <c r="BF321" s="38">
        <f t="shared" si="139"/>
        <v>5</v>
      </c>
      <c r="BG321" s="38">
        <f t="shared" si="140"/>
        <v>6</v>
      </c>
      <c r="BH321" s="38">
        <f t="shared" si="153"/>
        <v>1</v>
      </c>
      <c r="BI321" s="38">
        <f>RANK(AU321,$AP321:$BB321)</f>
        <v>2</v>
      </c>
      <c r="BR321" s="38">
        <v>319</v>
      </c>
      <c r="BS321" s="38" t="str">
        <f>HLOOKUP(BD321,$AB$2:$AN321,$BR321+1)</f>
        <v>to</v>
      </c>
      <c r="BT321" s="38" t="str">
        <f>HLOOKUP(BE321,$AB$2:$AN321,$BR321+1)</f>
        <v>see</v>
      </c>
      <c r="BU321" s="38" t="str">
        <f>HLOOKUP(BF321,$AB$2:$AN321,$BR321+1)</f>
        <v>you</v>
      </c>
      <c r="BV321" s="38" t="str">
        <f>HLOOKUP(BG321,$AB$2:$AN321,$BR321+1)</f>
        <v>again</v>
      </c>
      <c r="BW321" s="38" t="str">
        <f>HLOOKUP(BH321,$AB$2:$AN321,$BR321+1)</f>
        <v>I'm</v>
      </c>
      <c r="BX321" s="38" t="str">
        <f>HLOOKUP(BI321,$AB$2:$AN321,$BR321+1)</f>
        <v>glad</v>
      </c>
      <c r="BZ321" s="38"/>
      <c r="CA321" s="38"/>
      <c r="CB321" s="38"/>
      <c r="CC321" s="38"/>
      <c r="CD321" s="38"/>
      <c r="CE321" s="38"/>
      <c r="CG321" s="36" t="str">
        <f t="shared" si="141"/>
        <v>不定詞</v>
      </c>
    </row>
    <row r="322" spans="18:85" ht="18.75" customHeight="1">
      <c r="R322" s="35">
        <v>1</v>
      </c>
      <c r="S322" s="2" t="s">
        <v>1296</v>
      </c>
      <c r="T322" s="2"/>
      <c r="U322" s="1">
        <v>2</v>
      </c>
      <c r="V322" s="42">
        <f t="shared" si="160"/>
        <v>177</v>
      </c>
      <c r="W322" s="5" t="s">
        <v>1502</v>
      </c>
      <c r="X322" s="7" t="s">
        <v>1513</v>
      </c>
      <c r="Y322" s="42">
        <f ca="1" t="shared" si="131"/>
        <v>0.5925682990699572</v>
      </c>
      <c r="Z322" s="42">
        <f t="shared" si="132"/>
        <v>5</v>
      </c>
      <c r="AA322" s="42" t="s">
        <v>2038</v>
      </c>
      <c r="AB322" s="39" t="s">
        <v>1500</v>
      </c>
      <c r="AC322" s="39" t="s">
        <v>1514</v>
      </c>
      <c r="AD322" s="39" t="s">
        <v>2105</v>
      </c>
      <c r="AE322" s="39" t="s">
        <v>1515</v>
      </c>
      <c r="AF322" s="39" t="s">
        <v>2032</v>
      </c>
      <c r="AP322" s="39">
        <f ca="1" t="shared" si="133"/>
        <v>0.07220972196402453</v>
      </c>
      <c r="AQ322" s="39">
        <f ca="1" t="shared" si="134"/>
        <v>0.3830064086849225</v>
      </c>
      <c r="AR322" s="39">
        <f ca="1" t="shared" si="135"/>
        <v>0.7172666946236024</v>
      </c>
      <c r="AS322" s="39">
        <f ca="1" t="shared" si="136"/>
        <v>0.4924000491520175</v>
      </c>
      <c r="AT322" s="39">
        <f ca="1" t="shared" si="152"/>
        <v>0.48753489839891895</v>
      </c>
      <c r="BC322" s="38">
        <f ca="1">IF(AO322=0,"",RAND())</f>
      </c>
      <c r="BD322" s="38">
        <f t="shared" si="137"/>
        <v>5</v>
      </c>
      <c r="BE322" s="38">
        <f t="shared" si="138"/>
        <v>4</v>
      </c>
      <c r="BF322" s="38">
        <f t="shared" si="139"/>
        <v>1</v>
      </c>
      <c r="BG322" s="38">
        <f t="shared" si="140"/>
        <v>2</v>
      </c>
      <c r="BH322" s="38">
        <f t="shared" si="153"/>
        <v>3</v>
      </c>
      <c r="BR322" s="38">
        <v>320</v>
      </c>
      <c r="BS322" s="38" t="str">
        <f>HLOOKUP(BD322,$AB$2:$AN322,$BR322+1)</f>
        <v>that</v>
      </c>
      <c r="BT322" s="38" t="str">
        <f>HLOOKUP(BE322,$AB$2:$AN322,$BR322+1)</f>
        <v>hear</v>
      </c>
      <c r="BU322" s="38" t="str">
        <f>HLOOKUP(BF322,$AB$2:$AN322,$BR322+1)</f>
        <v>I'm</v>
      </c>
      <c r="BV322" s="38" t="str">
        <f>HLOOKUP(BG322,$AB$2:$AN322,$BR322+1)</f>
        <v>sorry</v>
      </c>
      <c r="BW322" s="38" t="str">
        <f>HLOOKUP(BH322,$AB$2:$AN322,$BR322+1)</f>
        <v>to</v>
      </c>
      <c r="BZ322" s="38"/>
      <c r="CA322" s="38"/>
      <c r="CB322" s="38"/>
      <c r="CC322" s="38"/>
      <c r="CD322" s="38"/>
      <c r="CE322" s="38"/>
      <c r="CG322" s="36" t="str">
        <f t="shared" si="141"/>
        <v>不定詞</v>
      </c>
    </row>
    <row r="323" spans="18:85" ht="18.75" customHeight="1">
      <c r="R323" s="35">
        <v>1</v>
      </c>
      <c r="S323" s="2" t="s">
        <v>1296</v>
      </c>
      <c r="T323" s="2"/>
      <c r="U323" s="1">
        <v>2</v>
      </c>
      <c r="V323" s="42">
        <f t="shared" si="160"/>
        <v>88</v>
      </c>
      <c r="W323" s="5" t="s">
        <v>1391</v>
      </c>
      <c r="X323" s="7" t="s">
        <v>1516</v>
      </c>
      <c r="Y323" s="42">
        <f ca="1" t="shared" si="131"/>
        <v>0.8245921660499285</v>
      </c>
      <c r="Z323" s="42">
        <f t="shared" si="132"/>
        <v>7</v>
      </c>
      <c r="AA323" s="42" t="s">
        <v>2038</v>
      </c>
      <c r="AB323" s="42" t="s">
        <v>11</v>
      </c>
      <c r="AC323" s="39" t="s">
        <v>1683</v>
      </c>
      <c r="AD323" s="39" t="s">
        <v>1684</v>
      </c>
      <c r="AE323" s="39" t="s">
        <v>876</v>
      </c>
      <c r="AF323" s="39" t="s">
        <v>1685</v>
      </c>
      <c r="AG323" s="39" t="s">
        <v>688</v>
      </c>
      <c r="AH323" s="39" t="s">
        <v>804</v>
      </c>
      <c r="AP323" s="39">
        <f ca="1" t="shared" si="133"/>
        <v>0.200497043249511</v>
      </c>
      <c r="AQ323" s="39">
        <f ca="1" t="shared" si="134"/>
        <v>0.2927887534476181</v>
      </c>
      <c r="AR323" s="39">
        <f ca="1" t="shared" si="135"/>
        <v>0.6896746090575756</v>
      </c>
      <c r="AS323" s="39">
        <f ca="1" t="shared" si="136"/>
        <v>0.7458496252971438</v>
      </c>
      <c r="AT323" s="39">
        <f ca="1" t="shared" si="152"/>
        <v>0.5056625544500162</v>
      </c>
      <c r="AU323" s="39">
        <f ca="1">IF(AG323=0,"",RAND())</f>
        <v>0.32327425360887707</v>
      </c>
      <c r="AV323" s="39">
        <f ca="1">IF(AH323=0,"",RAND())</f>
        <v>0.08777169278171715</v>
      </c>
      <c r="BC323" s="38">
        <f ca="1">IF(AO323=0,"",RAND())</f>
      </c>
      <c r="BD323" s="38">
        <f t="shared" si="137"/>
        <v>6</v>
      </c>
      <c r="BE323" s="38">
        <f t="shared" si="138"/>
        <v>5</v>
      </c>
      <c r="BF323" s="38">
        <f t="shared" si="139"/>
        <v>2</v>
      </c>
      <c r="BG323" s="38">
        <f t="shared" si="140"/>
        <v>1</v>
      </c>
      <c r="BH323" s="38">
        <f t="shared" si="153"/>
        <v>3</v>
      </c>
      <c r="BI323" s="38">
        <f>RANK(AU323,$AP323:$BB323)</f>
        <v>4</v>
      </c>
      <c r="BJ323" s="38">
        <f>RANK(AV323,$AP323:$BB323)</f>
        <v>7</v>
      </c>
      <c r="BR323" s="38">
        <v>321</v>
      </c>
      <c r="BS323" s="38" t="str">
        <f>HLOOKUP(BD323,$AB$2:$AN323,$BR323+1)</f>
        <v>to</v>
      </c>
      <c r="BT323" s="38" t="str">
        <f>HLOOKUP(BE323,$AB$2:$AN323,$BR323+1)</f>
        <v>things</v>
      </c>
      <c r="BU323" s="38" t="str">
        <f>HLOOKUP(BF323,$AB$2:$AN323,$BR323+1)</f>
        <v>have a</v>
      </c>
      <c r="BV323" s="38" t="str">
        <f>HLOOKUP(BG323,$AB$2:$AN323,$BR323+1)</f>
        <v>I</v>
      </c>
      <c r="BW323" s="38" t="str">
        <f>HLOOKUP(BH323,$AB$2:$AN323,$BR323+1)</f>
        <v>lot</v>
      </c>
      <c r="BX323" s="38" t="str">
        <f>HLOOKUP(BI323,$AB$2:$AN323,$BR323+1)</f>
        <v>of</v>
      </c>
      <c r="BY323" s="38" t="str">
        <f>HLOOKUP(BJ323,$AB$2:$AN323,$BR323+1)</f>
        <v>do</v>
      </c>
      <c r="BZ323" s="38"/>
      <c r="CA323" s="38"/>
      <c r="CB323" s="38"/>
      <c r="CC323" s="38"/>
      <c r="CD323" s="38"/>
      <c r="CE323" s="38"/>
      <c r="CG323" s="36" t="str">
        <f t="shared" si="141"/>
        <v>不定詞</v>
      </c>
    </row>
    <row r="324" spans="18:85" ht="18.75" customHeight="1">
      <c r="R324" s="35">
        <v>1</v>
      </c>
      <c r="S324" s="2" t="s">
        <v>1296</v>
      </c>
      <c r="T324" s="2"/>
      <c r="U324" s="1">
        <v>2</v>
      </c>
      <c r="V324" s="42">
        <f t="shared" si="160"/>
        <v>202</v>
      </c>
      <c r="W324" s="5" t="s">
        <v>1517</v>
      </c>
      <c r="X324" s="7" t="s">
        <v>1518</v>
      </c>
      <c r="Y324" s="42">
        <f ca="1" t="shared" si="131"/>
        <v>0.53098977634746</v>
      </c>
      <c r="Z324" s="42">
        <f t="shared" si="132"/>
        <v>5</v>
      </c>
      <c r="AA324" s="42" t="s">
        <v>104</v>
      </c>
      <c r="AB324" s="42" t="s">
        <v>258</v>
      </c>
      <c r="AC324" s="39" t="s">
        <v>345</v>
      </c>
      <c r="AD324" s="39" t="s">
        <v>318</v>
      </c>
      <c r="AE324" s="39" t="s">
        <v>2105</v>
      </c>
      <c r="AF324" s="39" t="s">
        <v>1519</v>
      </c>
      <c r="AP324" s="39">
        <f ca="1" t="shared" si="133"/>
        <v>0.7560654649684944</v>
      </c>
      <c r="AQ324" s="39">
        <f ca="1" t="shared" si="134"/>
        <v>0.530258455583116</v>
      </c>
      <c r="AR324" s="39">
        <f ca="1" t="shared" si="135"/>
        <v>0.8796192817824062</v>
      </c>
      <c r="AS324" s="39">
        <f ca="1" t="shared" si="136"/>
        <v>0.6257554972472221</v>
      </c>
      <c r="AT324" s="39">
        <f ca="1" t="shared" si="152"/>
        <v>0.9522933850115454</v>
      </c>
      <c r="BC324" s="38">
        <f ca="1">IF(AO324=0,"",RAND())</f>
      </c>
      <c r="BD324" s="38">
        <f t="shared" si="137"/>
        <v>3</v>
      </c>
      <c r="BE324" s="38">
        <f t="shared" si="138"/>
        <v>5</v>
      </c>
      <c r="BF324" s="38">
        <f t="shared" si="139"/>
        <v>2</v>
      </c>
      <c r="BG324" s="38">
        <f t="shared" si="140"/>
        <v>4</v>
      </c>
      <c r="BH324" s="38">
        <f t="shared" si="153"/>
        <v>1</v>
      </c>
      <c r="BR324" s="38">
        <v>322</v>
      </c>
      <c r="BS324" s="38" t="str">
        <f>HLOOKUP(BD324,$AB$2:$AN324,$BR324+1)</f>
        <v>something</v>
      </c>
      <c r="BT324" s="38" t="str">
        <f>HLOOKUP(BE324,$AB$2:$AN324,$BR324+1)</f>
        <v>drink</v>
      </c>
      <c r="BU324" s="38" t="str">
        <f>HLOOKUP(BF324,$AB$2:$AN324,$BR324+1)</f>
        <v>want</v>
      </c>
      <c r="BV324" s="38" t="str">
        <f>HLOOKUP(BG324,$AB$2:$AN324,$BR324+1)</f>
        <v>to</v>
      </c>
      <c r="BW324" s="38" t="str">
        <f>HLOOKUP(BH324,$AB$2:$AN324,$BR324+1)</f>
        <v>I</v>
      </c>
      <c r="BZ324" s="38"/>
      <c r="CA324" s="38"/>
      <c r="CB324" s="38"/>
      <c r="CC324" s="38"/>
      <c r="CD324" s="38"/>
      <c r="CE324" s="38"/>
      <c r="CG324" s="36" t="str">
        <f t="shared" si="141"/>
        <v>不定詞</v>
      </c>
    </row>
    <row r="325" spans="18:85" ht="18.75" customHeight="1">
      <c r="R325" s="35">
        <v>1</v>
      </c>
      <c r="S325" s="2" t="s">
        <v>1296</v>
      </c>
      <c r="T325" s="2"/>
      <c r="U325" s="1">
        <v>2</v>
      </c>
      <c r="V325" s="42">
        <f t="shared" si="160"/>
        <v>404</v>
      </c>
      <c r="W325" s="5" t="s">
        <v>1520</v>
      </c>
      <c r="X325" s="7" t="s">
        <v>1521</v>
      </c>
      <c r="Y325" s="42">
        <f ca="1" t="shared" si="131"/>
        <v>0.06192050840495078</v>
      </c>
      <c r="Z325" s="42">
        <f t="shared" si="132"/>
        <v>6</v>
      </c>
      <c r="AA325" s="42" t="s">
        <v>104</v>
      </c>
      <c r="AB325" s="42" t="s">
        <v>1522</v>
      </c>
      <c r="AC325" s="39" t="s">
        <v>147</v>
      </c>
      <c r="AD325" s="39" t="s">
        <v>318</v>
      </c>
      <c r="AE325" s="39" t="s">
        <v>115</v>
      </c>
      <c r="AF325" s="39" t="s">
        <v>2105</v>
      </c>
      <c r="AG325" s="39" t="s">
        <v>1519</v>
      </c>
      <c r="AP325" s="39">
        <f ca="1" t="shared" si="133"/>
        <v>0.9240367685834299</v>
      </c>
      <c r="AQ325" s="39">
        <f ca="1" t="shared" si="134"/>
        <v>0.17643125786473668</v>
      </c>
      <c r="AR325" s="39">
        <f ca="1" t="shared" si="135"/>
        <v>0.942710489578926</v>
      </c>
      <c r="AS325" s="39">
        <f ca="1" t="shared" si="136"/>
        <v>0.8379709509997539</v>
      </c>
      <c r="AT325" s="39">
        <f ca="1" t="shared" si="152"/>
        <v>0.5710451546322757</v>
      </c>
      <c r="AU325" s="39">
        <f aca="true" ca="1" t="shared" si="161" ref="AU325:AU343">IF(AG325=0,"",RAND())</f>
        <v>0.445790643579409</v>
      </c>
      <c r="BD325" s="38">
        <f t="shared" si="137"/>
        <v>2</v>
      </c>
      <c r="BE325" s="38">
        <f t="shared" si="138"/>
        <v>6</v>
      </c>
      <c r="BF325" s="38">
        <f t="shared" si="139"/>
        <v>1</v>
      </c>
      <c r="BG325" s="38">
        <f t="shared" si="140"/>
        <v>3</v>
      </c>
      <c r="BH325" s="38">
        <f t="shared" si="153"/>
        <v>4</v>
      </c>
      <c r="BI325" s="38">
        <f aca="true" t="shared" si="162" ref="BI325:BI343">RANK(AU325,$AP325:$BB325)</f>
        <v>5</v>
      </c>
      <c r="BR325" s="38">
        <v>323</v>
      </c>
      <c r="BS325" s="38" t="str">
        <f>HLOOKUP(BD325,$AB$2:$AN325,$BR325+1)</f>
        <v>me</v>
      </c>
      <c r="BT325" s="38" t="str">
        <f>HLOOKUP(BE325,$AB$2:$AN325,$BR325+1)</f>
        <v>drink</v>
      </c>
      <c r="BU325" s="38" t="str">
        <f>HLOOKUP(BF325,$AB$2:$AN325,$BR325+1)</f>
        <v>give</v>
      </c>
      <c r="BV325" s="38" t="str">
        <f>HLOOKUP(BG325,$AB$2:$AN325,$BR325+1)</f>
        <v>something</v>
      </c>
      <c r="BW325" s="38" t="str">
        <f>HLOOKUP(BH325,$AB$2:$AN325,$BR325+1)</f>
        <v>cold</v>
      </c>
      <c r="BX325" s="38" t="str">
        <f>HLOOKUP(BI325,$AB$2:$AN325,$BR325+1)</f>
        <v>to</v>
      </c>
      <c r="BZ325" s="38"/>
      <c r="CA325" s="38"/>
      <c r="CB325" s="38"/>
      <c r="CC325" s="38"/>
      <c r="CD325" s="38"/>
      <c r="CE325" s="38"/>
      <c r="CG325" s="36" t="str">
        <f t="shared" si="141"/>
        <v>不定詞</v>
      </c>
    </row>
    <row r="326" spans="18:85" ht="18.75" customHeight="1">
      <c r="R326" s="35">
        <v>1</v>
      </c>
      <c r="S326" s="2" t="s">
        <v>1296</v>
      </c>
      <c r="T326" s="2"/>
      <c r="U326" s="1">
        <v>2</v>
      </c>
      <c r="V326" s="42">
        <f t="shared" si="160"/>
        <v>291</v>
      </c>
      <c r="W326" s="5" t="s">
        <v>1393</v>
      </c>
      <c r="X326" s="7" t="s">
        <v>1392</v>
      </c>
      <c r="Y326" s="42">
        <f ca="1" t="shared" si="131"/>
        <v>0.33264004502161376</v>
      </c>
      <c r="Z326" s="42">
        <f t="shared" si="132"/>
        <v>7</v>
      </c>
      <c r="AA326" s="42" t="s">
        <v>2038</v>
      </c>
      <c r="AB326" s="42" t="s">
        <v>1452</v>
      </c>
      <c r="AC326" s="39" t="s">
        <v>207</v>
      </c>
      <c r="AD326" s="39" t="s">
        <v>666</v>
      </c>
      <c r="AE326" s="39" t="s">
        <v>1901</v>
      </c>
      <c r="AF326" s="39" t="s">
        <v>2105</v>
      </c>
      <c r="AG326" s="39" t="s">
        <v>264</v>
      </c>
      <c r="AH326" s="39" t="s">
        <v>1907</v>
      </c>
      <c r="AP326" s="39">
        <f ca="1" t="shared" si="133"/>
        <v>0.3271908048342349</v>
      </c>
      <c r="AQ326" s="39">
        <f ca="1" t="shared" si="134"/>
        <v>0.5522212770210033</v>
      </c>
      <c r="AR326" s="39">
        <f ca="1" t="shared" si="135"/>
        <v>0.5764886232736113</v>
      </c>
      <c r="AS326" s="39">
        <f ca="1" t="shared" si="136"/>
        <v>0.2167921661546517</v>
      </c>
      <c r="AT326" s="39">
        <f aca="true" ca="1" t="shared" si="163" ref="AT326:AT343">IF(AF326=0,"",RAND())</f>
        <v>0.9060961701363621</v>
      </c>
      <c r="AU326" s="39">
        <f ca="1" t="shared" si="161"/>
        <v>0.981813909212403</v>
      </c>
      <c r="AV326" s="39">
        <f ca="1">IF(AH326=0,"",RAND())</f>
        <v>0.605729375009556</v>
      </c>
      <c r="BD326" s="38">
        <f t="shared" si="137"/>
        <v>6</v>
      </c>
      <c r="BE326" s="38">
        <f t="shared" si="138"/>
        <v>5</v>
      </c>
      <c r="BF326" s="38">
        <f t="shared" si="139"/>
        <v>4</v>
      </c>
      <c r="BG326" s="38">
        <f t="shared" si="140"/>
        <v>7</v>
      </c>
      <c r="BH326" s="38">
        <f aca="true" t="shared" si="164" ref="BH326:BH343">RANK(AT326,$AP326:$BB326)</f>
        <v>2</v>
      </c>
      <c r="BI326" s="38">
        <f t="shared" si="162"/>
        <v>1</v>
      </c>
      <c r="BJ326" s="38">
        <f>RANK(AV326,$AP326:$BB326)</f>
        <v>3</v>
      </c>
      <c r="BR326" s="38">
        <v>324</v>
      </c>
      <c r="BS326" s="38" t="str">
        <f>HLOOKUP(BD326,$AB$2:$AN326,$BR326+1)</f>
        <v>live</v>
      </c>
      <c r="BT326" s="38" t="str">
        <f>HLOOKUP(BE326,$AB$2:$AN326,$BR326+1)</f>
        <v>to</v>
      </c>
      <c r="BU326" s="38" t="str">
        <f>HLOOKUP(BF326,$AB$2:$AN326,$BR326+1)</f>
        <v>house</v>
      </c>
      <c r="BV326" s="38" t="str">
        <f>HLOOKUP(BG326,$AB$2:$AN326,$BR326+1)</f>
        <v>in</v>
      </c>
      <c r="BW326" s="38" t="str">
        <f>HLOOKUP(BH326,$AB$2:$AN326,$BR326+1)</f>
        <v>has</v>
      </c>
      <c r="BX326" s="38" t="str">
        <f>HLOOKUP(BI326,$AB$2:$AN326,$BR326+1)</f>
        <v>Ken</v>
      </c>
      <c r="BY326" s="38" t="str">
        <f>HLOOKUP(BJ326,$AB$2:$AN326,$BR326+1)</f>
        <v>no</v>
      </c>
      <c r="BZ326" s="38"/>
      <c r="CA326" s="38"/>
      <c r="CB326" s="38"/>
      <c r="CC326" s="38"/>
      <c r="CD326" s="38"/>
      <c r="CE326" s="38"/>
      <c r="CG326" s="36" t="str">
        <f t="shared" si="141"/>
        <v>不定詞</v>
      </c>
    </row>
    <row r="327" spans="18:85" ht="18.75" customHeight="1">
      <c r="R327" s="35">
        <v>1</v>
      </c>
      <c r="S327" s="2" t="s">
        <v>1296</v>
      </c>
      <c r="T327" s="2"/>
      <c r="U327" s="1">
        <v>3</v>
      </c>
      <c r="V327" s="42">
        <f t="shared" si="160"/>
        <v>400</v>
      </c>
      <c r="W327" s="2" t="s">
        <v>1523</v>
      </c>
      <c r="X327" s="1" t="s">
        <v>1524</v>
      </c>
      <c r="Y327" s="42">
        <f ca="1" t="shared" si="131"/>
        <v>0.06920915726875321</v>
      </c>
      <c r="Z327" s="42">
        <f t="shared" si="132"/>
        <v>6</v>
      </c>
      <c r="AA327" s="42" t="s">
        <v>2038</v>
      </c>
      <c r="AB327" s="42" t="s">
        <v>2105</v>
      </c>
      <c r="AC327" s="39" t="s">
        <v>173</v>
      </c>
      <c r="AD327" s="39" t="s">
        <v>1881</v>
      </c>
      <c r="AE327" s="39" t="s">
        <v>396</v>
      </c>
      <c r="AF327" s="39" t="s">
        <v>389</v>
      </c>
      <c r="AG327" s="39" t="s">
        <v>147</v>
      </c>
      <c r="AP327" s="39">
        <f ca="1" t="shared" si="133"/>
        <v>0.2629297366214649</v>
      </c>
      <c r="AQ327" s="39">
        <f ca="1" t="shared" si="134"/>
        <v>0.4442703594068276</v>
      </c>
      <c r="AR327" s="39">
        <f ca="1" t="shared" si="135"/>
        <v>0.39052673445361563</v>
      </c>
      <c r="AS327" s="39">
        <f ca="1" t="shared" si="136"/>
        <v>0.478367946516304</v>
      </c>
      <c r="AT327" s="39">
        <f ca="1" t="shared" si="163"/>
        <v>0.5743860689591174</v>
      </c>
      <c r="AU327" s="39">
        <f ca="1" t="shared" si="161"/>
        <v>0.25691024749167557</v>
      </c>
      <c r="BD327" s="38">
        <f t="shared" si="137"/>
        <v>5</v>
      </c>
      <c r="BE327" s="38">
        <f t="shared" si="138"/>
        <v>3</v>
      </c>
      <c r="BF327" s="38">
        <f t="shared" si="139"/>
        <v>4</v>
      </c>
      <c r="BG327" s="38">
        <f t="shared" si="140"/>
        <v>2</v>
      </c>
      <c r="BH327" s="38">
        <f t="shared" si="164"/>
        <v>1</v>
      </c>
      <c r="BI327" s="38">
        <f t="shared" si="162"/>
        <v>6</v>
      </c>
      <c r="BR327" s="38">
        <v>325</v>
      </c>
      <c r="BS327" s="38" t="str">
        <f>HLOOKUP(BD327,$AB$2:$AN327,$BR327+1)</f>
        <v>for</v>
      </c>
      <c r="BT327" s="38" t="str">
        <f>HLOOKUP(BE327,$AB$2:$AN327,$BR327+1)</f>
        <v>is</v>
      </c>
      <c r="BU327" s="38" t="str">
        <f>HLOOKUP(BF327,$AB$2:$AN327,$BR327+1)</f>
        <v>difficult</v>
      </c>
      <c r="BV327" s="38" t="str">
        <f>HLOOKUP(BG327,$AB$2:$AN327,$BR327+1)</f>
        <v>swim</v>
      </c>
      <c r="BW327" s="38" t="str">
        <f>HLOOKUP(BH327,$AB$2:$AN327,$BR327+1)</f>
        <v>to</v>
      </c>
      <c r="BX327" s="38" t="str">
        <f>HLOOKUP(BI327,$AB$2:$AN327,$BR327+1)</f>
        <v>me</v>
      </c>
      <c r="BZ327" s="38"/>
      <c r="CA327" s="38"/>
      <c r="CB327" s="38"/>
      <c r="CC327" s="38"/>
      <c r="CD327" s="38"/>
      <c r="CE327" s="38"/>
      <c r="CG327" s="36" t="str">
        <f t="shared" si="141"/>
        <v>不定詞</v>
      </c>
    </row>
    <row r="328" spans="18:85" ht="18.75" customHeight="1">
      <c r="R328" s="35">
        <v>1</v>
      </c>
      <c r="S328" s="2" t="s">
        <v>1296</v>
      </c>
      <c r="T328" s="2"/>
      <c r="U328" s="1">
        <v>3</v>
      </c>
      <c r="V328" s="42">
        <f t="shared" si="160"/>
        <v>46</v>
      </c>
      <c r="W328" s="2" t="s">
        <v>1525</v>
      </c>
      <c r="X328" s="1" t="s">
        <v>1526</v>
      </c>
      <c r="Y328" s="42">
        <f ca="1" t="shared" si="131"/>
        <v>0.9144605364252509</v>
      </c>
      <c r="Z328" s="42">
        <f t="shared" si="132"/>
        <v>6</v>
      </c>
      <c r="AA328" s="42" t="s">
        <v>2038</v>
      </c>
      <c r="AB328" s="42" t="s">
        <v>11</v>
      </c>
      <c r="AC328" s="39" t="s">
        <v>1060</v>
      </c>
      <c r="AD328" s="39" t="s">
        <v>95</v>
      </c>
      <c r="AE328" s="39" t="s">
        <v>2105</v>
      </c>
      <c r="AF328" s="39" t="s">
        <v>350</v>
      </c>
      <c r="AG328" s="39" t="s">
        <v>136</v>
      </c>
      <c r="AP328" s="39">
        <f ca="1" t="shared" si="133"/>
        <v>0.7105201942482309</v>
      </c>
      <c r="AQ328" s="39">
        <f ca="1" t="shared" si="134"/>
        <v>0.23015471187541436</v>
      </c>
      <c r="AR328" s="39">
        <f ca="1" t="shared" si="135"/>
        <v>0.5607523284444682</v>
      </c>
      <c r="AS328" s="39">
        <f ca="1" t="shared" si="136"/>
        <v>0.02560830803321945</v>
      </c>
      <c r="AT328" s="39">
        <f ca="1" t="shared" si="163"/>
        <v>0.3599446531222563</v>
      </c>
      <c r="AU328" s="39">
        <f ca="1" t="shared" si="161"/>
        <v>0.22776531367931363</v>
      </c>
      <c r="BD328" s="38">
        <f t="shared" si="137"/>
        <v>1</v>
      </c>
      <c r="BE328" s="38">
        <f t="shared" si="138"/>
        <v>4</v>
      </c>
      <c r="BF328" s="38">
        <f t="shared" si="139"/>
        <v>2</v>
      </c>
      <c r="BG328" s="38">
        <f t="shared" si="140"/>
        <v>6</v>
      </c>
      <c r="BH328" s="38">
        <f t="shared" si="164"/>
        <v>3</v>
      </c>
      <c r="BI328" s="38">
        <f t="shared" si="162"/>
        <v>5</v>
      </c>
      <c r="BR328" s="38">
        <v>326</v>
      </c>
      <c r="BS328" s="38" t="str">
        <f>HLOOKUP(BD328,$AB$2:$AN328,$BR328+1)</f>
        <v>I</v>
      </c>
      <c r="BT328" s="38" t="str">
        <f>HLOOKUP(BE328,$AB$2:$AN328,$BR328+1)</f>
        <v>to</v>
      </c>
      <c r="BU328" s="38" t="str">
        <f>HLOOKUP(BF328,$AB$2:$AN328,$BR328+1)</f>
        <v>came</v>
      </c>
      <c r="BV328" s="38" t="str">
        <f>HLOOKUP(BG328,$AB$2:$AN328,$BR328+1)</f>
        <v>her</v>
      </c>
      <c r="BW328" s="38" t="str">
        <f>HLOOKUP(BH328,$AB$2:$AN328,$BR328+1)</f>
        <v>here</v>
      </c>
      <c r="BX328" s="38" t="str">
        <f>HLOOKUP(BI328,$AB$2:$AN328,$BR328+1)</f>
        <v>see</v>
      </c>
      <c r="BZ328" s="38"/>
      <c r="CA328" s="38"/>
      <c r="CB328" s="38"/>
      <c r="CC328" s="38"/>
      <c r="CD328" s="38"/>
      <c r="CE328" s="38"/>
      <c r="CG328" s="36" t="str">
        <f t="shared" si="141"/>
        <v>不定詞</v>
      </c>
    </row>
    <row r="329" spans="18:85" ht="18.75" customHeight="1">
      <c r="R329" s="35">
        <v>1</v>
      </c>
      <c r="S329" s="2" t="s">
        <v>1296</v>
      </c>
      <c r="T329" s="2"/>
      <c r="U329" s="1">
        <v>3</v>
      </c>
      <c r="V329" s="42">
        <f t="shared" si="160"/>
        <v>378</v>
      </c>
      <c r="W329" s="2" t="s">
        <v>1527</v>
      </c>
      <c r="X329" s="1" t="s">
        <v>1528</v>
      </c>
      <c r="Y329" s="42">
        <f ca="1" t="shared" si="131"/>
        <v>0.12825523238944303</v>
      </c>
      <c r="Z329" s="42">
        <f t="shared" si="132"/>
        <v>7</v>
      </c>
      <c r="AA329" s="42" t="s">
        <v>2038</v>
      </c>
      <c r="AB329" s="42" t="s">
        <v>35</v>
      </c>
      <c r="AC329" s="39" t="s">
        <v>1896</v>
      </c>
      <c r="AD329" s="39" t="s">
        <v>1170</v>
      </c>
      <c r="AE329" s="39" t="s">
        <v>2105</v>
      </c>
      <c r="AF329" s="39" t="s">
        <v>1515</v>
      </c>
      <c r="AG329" s="39" t="s">
        <v>1885</v>
      </c>
      <c r="AH329" s="39" t="s">
        <v>1171</v>
      </c>
      <c r="AP329" s="39">
        <f ca="1" t="shared" si="133"/>
        <v>0.9128132326495206</v>
      </c>
      <c r="AQ329" s="39">
        <f ca="1" t="shared" si="134"/>
        <v>0.9500848509421456</v>
      </c>
      <c r="AR329" s="39">
        <f ca="1" t="shared" si="135"/>
        <v>0.9946481028115892</v>
      </c>
      <c r="AS329" s="39">
        <f ca="1" t="shared" si="136"/>
        <v>0.3426027376267844</v>
      </c>
      <c r="AT329" s="39">
        <f ca="1" t="shared" si="163"/>
        <v>0.6503447126177164</v>
      </c>
      <c r="AU329" s="39">
        <f ca="1" t="shared" si="161"/>
        <v>0.24674961859301003</v>
      </c>
      <c r="AV329" s="39">
        <f ca="1">IF(AH329=0,"",RAND())</f>
        <v>0.5393312019515426</v>
      </c>
      <c r="BD329" s="38">
        <f t="shared" si="137"/>
        <v>3</v>
      </c>
      <c r="BE329" s="38">
        <f t="shared" si="138"/>
        <v>2</v>
      </c>
      <c r="BF329" s="38">
        <f t="shared" si="139"/>
        <v>1</v>
      </c>
      <c r="BG329" s="38">
        <f t="shared" si="140"/>
        <v>6</v>
      </c>
      <c r="BH329" s="38">
        <f t="shared" si="164"/>
        <v>4</v>
      </c>
      <c r="BI329" s="38">
        <f t="shared" si="162"/>
        <v>7</v>
      </c>
      <c r="BJ329" s="38">
        <f>RANK(AV329,$AP329:$BB329)</f>
        <v>5</v>
      </c>
      <c r="BR329" s="38">
        <v>327</v>
      </c>
      <c r="BS329" s="38" t="str">
        <f>HLOOKUP(BD329,$AB$2:$AN329,$BR329+1)</f>
        <v>surprised</v>
      </c>
      <c r="BT329" s="38" t="str">
        <f>HLOOKUP(BE329,$AB$2:$AN329,$BR329+1)</f>
        <v>were</v>
      </c>
      <c r="BU329" s="38" t="str">
        <f>HLOOKUP(BF329,$AB$2:$AN329,$BR329+1)</f>
        <v>they</v>
      </c>
      <c r="BV329" s="38" t="str">
        <f>HLOOKUP(BG329,$AB$2:$AN329,$BR329+1)</f>
        <v>the</v>
      </c>
      <c r="BW329" s="38" t="str">
        <f>HLOOKUP(BH329,$AB$2:$AN329,$BR329+1)</f>
        <v>to</v>
      </c>
      <c r="BX329" s="38" t="str">
        <f>HLOOKUP(BI329,$AB$2:$AN329,$BR329+1)</f>
        <v>news</v>
      </c>
      <c r="BY329" s="38" t="str">
        <f>HLOOKUP(BJ329,$AB$2:$AN329,$BR329+1)</f>
        <v>hear</v>
      </c>
      <c r="BZ329" s="38"/>
      <c r="CA329" s="38"/>
      <c r="CB329" s="38"/>
      <c r="CC329" s="38"/>
      <c r="CD329" s="38"/>
      <c r="CE329" s="38"/>
      <c r="CG329" s="36" t="str">
        <f t="shared" si="141"/>
        <v>不定詞</v>
      </c>
    </row>
    <row r="330" spans="18:85" ht="18.75" customHeight="1">
      <c r="R330" s="35">
        <v>1</v>
      </c>
      <c r="S330" s="2" t="s">
        <v>1296</v>
      </c>
      <c r="T330" s="2"/>
      <c r="U330" s="1">
        <v>3</v>
      </c>
      <c r="V330" s="42">
        <f t="shared" si="160"/>
        <v>94</v>
      </c>
      <c r="W330" s="2" t="s">
        <v>1529</v>
      </c>
      <c r="X330" s="1" t="s">
        <v>1530</v>
      </c>
      <c r="Y330" s="42">
        <f ca="1" t="shared" si="131"/>
        <v>0.8059642967199994</v>
      </c>
      <c r="Z330" s="42">
        <f t="shared" si="132"/>
        <v>6</v>
      </c>
      <c r="AA330" s="42" t="s">
        <v>2014</v>
      </c>
      <c r="AB330" s="42" t="s">
        <v>2103</v>
      </c>
      <c r="AC330" s="39" t="s">
        <v>2060</v>
      </c>
      <c r="AD330" s="39" t="s">
        <v>345</v>
      </c>
      <c r="AE330" s="39" t="s">
        <v>334</v>
      </c>
      <c r="AF330" s="39" t="s">
        <v>2105</v>
      </c>
      <c r="AG330" s="39" t="s">
        <v>1519</v>
      </c>
      <c r="AP330" s="39">
        <f ca="1" t="shared" si="133"/>
        <v>0.8476111449053605</v>
      </c>
      <c r="AQ330" s="39">
        <f ca="1" t="shared" si="134"/>
        <v>0.6003811155453898</v>
      </c>
      <c r="AR330" s="39">
        <f ca="1" t="shared" si="135"/>
        <v>0.554262771272775</v>
      </c>
      <c r="AS330" s="39">
        <f ca="1" t="shared" si="136"/>
        <v>0.38719440832348084</v>
      </c>
      <c r="AT330" s="39">
        <f ca="1" t="shared" si="163"/>
        <v>0.6260036699233948</v>
      </c>
      <c r="AU330" s="39">
        <f ca="1" t="shared" si="161"/>
        <v>0.19336931766077647</v>
      </c>
      <c r="BD330" s="38">
        <f t="shared" si="137"/>
        <v>1</v>
      </c>
      <c r="BE330" s="38">
        <f t="shared" si="138"/>
        <v>3</v>
      </c>
      <c r="BF330" s="38">
        <f t="shared" si="139"/>
        <v>4</v>
      </c>
      <c r="BG330" s="38">
        <f t="shared" si="140"/>
        <v>5</v>
      </c>
      <c r="BH330" s="38">
        <f t="shared" si="164"/>
        <v>2</v>
      </c>
      <c r="BI330" s="38">
        <f t="shared" si="162"/>
        <v>6</v>
      </c>
      <c r="BR330" s="38">
        <v>328</v>
      </c>
      <c r="BS330" s="38" t="str">
        <f>HLOOKUP(BD330,$AB$2:$AN330,$BR330+1)</f>
        <v>do</v>
      </c>
      <c r="BT330" s="38" t="str">
        <f>HLOOKUP(BE330,$AB$2:$AN330,$BR330+1)</f>
        <v>want</v>
      </c>
      <c r="BU330" s="38" t="str">
        <f>HLOOKUP(BF330,$AB$2:$AN330,$BR330+1)</f>
        <v>anything</v>
      </c>
      <c r="BV330" s="38" t="str">
        <f>HLOOKUP(BG330,$AB$2:$AN330,$BR330+1)</f>
        <v>to</v>
      </c>
      <c r="BW330" s="38" t="str">
        <f>HLOOKUP(BH330,$AB$2:$AN330,$BR330+1)</f>
        <v>you</v>
      </c>
      <c r="BX330" s="38" t="str">
        <f>HLOOKUP(BI330,$AB$2:$AN330,$BR330+1)</f>
        <v>drink</v>
      </c>
      <c r="BZ330" s="38"/>
      <c r="CA330" s="38"/>
      <c r="CB330" s="38"/>
      <c r="CC330" s="38"/>
      <c r="CD330" s="38"/>
      <c r="CE330" s="38"/>
      <c r="CG330" s="36" t="str">
        <f t="shared" si="141"/>
        <v>不定詞</v>
      </c>
    </row>
    <row r="331" spans="18:85" ht="18.75" customHeight="1">
      <c r="R331" s="35">
        <v>1</v>
      </c>
      <c r="S331" s="2" t="s">
        <v>1296</v>
      </c>
      <c r="T331" s="2"/>
      <c r="U331" s="1">
        <v>3</v>
      </c>
      <c r="V331" s="42">
        <f t="shared" si="160"/>
        <v>179</v>
      </c>
      <c r="W331" s="2" t="s">
        <v>1394</v>
      </c>
      <c r="X331" s="1" t="s">
        <v>1395</v>
      </c>
      <c r="Y331" s="42">
        <f aca="true" ca="1" t="shared" si="165" ref="Y331:Y400">IF(R331=0,"",RAND())</f>
        <v>0.5866850871137377</v>
      </c>
      <c r="Z331" s="42">
        <f aca="true" t="shared" si="166" ref="Z331:Z400">COUNTA(AB331:AN331)</f>
        <v>6</v>
      </c>
      <c r="AA331" s="42" t="s">
        <v>2038</v>
      </c>
      <c r="AB331" s="42" t="s">
        <v>1396</v>
      </c>
      <c r="AC331" s="39" t="s">
        <v>564</v>
      </c>
      <c r="AD331" s="39" t="s">
        <v>1397</v>
      </c>
      <c r="AE331" s="39" t="s">
        <v>1398</v>
      </c>
      <c r="AF331" s="39" t="s">
        <v>2105</v>
      </c>
      <c r="AG331" s="39" t="s">
        <v>1519</v>
      </c>
      <c r="AP331" s="39">
        <f aca="true" ca="1" t="shared" si="167" ref="AP331:AP400">IF(AB331=0,"",RAND())</f>
        <v>0.4648516762068471</v>
      </c>
      <c r="AQ331" s="39">
        <f aca="true" ca="1" t="shared" si="168" ref="AQ331:AQ400">IF(AC331=0,"",RAND())</f>
        <v>0.519639027445236</v>
      </c>
      <c r="AR331" s="39">
        <f aca="true" ca="1" t="shared" si="169" ref="AR331:AR400">IF(AD331=0,"",RAND())</f>
        <v>0.5862155396632058</v>
      </c>
      <c r="AS331" s="39">
        <f aca="true" ca="1" t="shared" si="170" ref="AS331:AS400">IF(AE331=0,"",RAND())</f>
        <v>0.36811460387701933</v>
      </c>
      <c r="AT331" s="39">
        <f ca="1" t="shared" si="163"/>
        <v>0.4341420323444689</v>
      </c>
      <c r="AU331" s="39">
        <f ca="1" t="shared" si="161"/>
        <v>0.920226655029154</v>
      </c>
      <c r="BD331" s="38">
        <f aca="true" t="shared" si="171" ref="BD331:BD400">RANK(AP331,$AP331:$BB331)</f>
        <v>4</v>
      </c>
      <c r="BE331" s="38">
        <f aca="true" t="shared" si="172" ref="BE331:BE400">RANK(AQ331,$AP331:$BB331)</f>
        <v>3</v>
      </c>
      <c r="BF331" s="38">
        <f aca="true" t="shared" si="173" ref="BF331:BF400">RANK(AR331,$AP331:$BB331)</f>
        <v>2</v>
      </c>
      <c r="BG331" s="38">
        <f aca="true" t="shared" si="174" ref="BG331:BG400">RANK(AS331,$AP331:$BB331)</f>
        <v>6</v>
      </c>
      <c r="BH331" s="38">
        <f t="shared" si="164"/>
        <v>5</v>
      </c>
      <c r="BI331" s="38">
        <f t="shared" si="162"/>
        <v>1</v>
      </c>
      <c r="BR331" s="38">
        <v>329</v>
      </c>
      <c r="BS331" s="38" t="str">
        <f>HLOOKUP(BD331,$AB$2:$AN331,$BR331+1)</f>
        <v>hot</v>
      </c>
      <c r="BT331" s="38" t="str">
        <f>HLOOKUP(BE331,$AB$2:$AN331,$BR331+1)</f>
        <v>something</v>
      </c>
      <c r="BU331" s="38" t="str">
        <f>HLOOKUP(BF331,$AB$2:$AN331,$BR331+1)</f>
        <v>me</v>
      </c>
      <c r="BV331" s="38" t="str">
        <f>HLOOKUP(BG331,$AB$2:$AN331,$BR331+1)</f>
        <v>drink</v>
      </c>
      <c r="BW331" s="38" t="str">
        <f>HLOOKUP(BH331,$AB$2:$AN331,$BR331+1)</f>
        <v>to</v>
      </c>
      <c r="BX331" s="38" t="str">
        <f>HLOOKUP(BI331,$AB$2:$AN331,$BR331+1)</f>
        <v>bring</v>
      </c>
      <c r="BZ331" s="38"/>
      <c r="CA331" s="38"/>
      <c r="CB331" s="38"/>
      <c r="CC331" s="38"/>
      <c r="CD331" s="38"/>
      <c r="CE331" s="38"/>
      <c r="CG331" s="36" t="str">
        <f t="shared" si="141"/>
        <v>不定詞</v>
      </c>
    </row>
    <row r="332" spans="18:85" ht="18.75" customHeight="1">
      <c r="R332" s="35">
        <v>1</v>
      </c>
      <c r="S332" s="2" t="s">
        <v>1296</v>
      </c>
      <c r="T332" s="2"/>
      <c r="U332" s="1">
        <v>3</v>
      </c>
      <c r="V332" s="42">
        <f t="shared" si="160"/>
        <v>414</v>
      </c>
      <c r="W332" s="51" t="s">
        <v>1427</v>
      </c>
      <c r="X332" s="52" t="s">
        <v>1428</v>
      </c>
      <c r="Y332" s="42">
        <f ca="1" t="shared" si="165"/>
        <v>0.045567544017754535</v>
      </c>
      <c r="Z332" s="42">
        <f t="shared" si="166"/>
        <v>9</v>
      </c>
      <c r="AA332" s="42" t="s">
        <v>2038</v>
      </c>
      <c r="AB332" s="42" t="s">
        <v>2073</v>
      </c>
      <c r="AC332" s="39" t="s">
        <v>1881</v>
      </c>
      <c r="AD332" s="39" t="s">
        <v>868</v>
      </c>
      <c r="AE332" s="39" t="s">
        <v>2105</v>
      </c>
      <c r="AF332" s="39" t="s">
        <v>890</v>
      </c>
      <c r="AG332" s="39" t="s">
        <v>696</v>
      </c>
      <c r="AH332" s="39" t="s">
        <v>1429</v>
      </c>
      <c r="AI332" s="39" t="s">
        <v>1406</v>
      </c>
      <c r="AJ332" s="39" t="s">
        <v>884</v>
      </c>
      <c r="AP332" s="39">
        <f ca="1" t="shared" si="167"/>
        <v>0.15129865426556632</v>
      </c>
      <c r="AQ332" s="39">
        <f ca="1" t="shared" si="168"/>
        <v>0.11541054212686386</v>
      </c>
      <c r="AR332" s="39">
        <f ca="1" t="shared" si="169"/>
        <v>0.6582612279299456</v>
      </c>
      <c r="AS332" s="39">
        <f ca="1" t="shared" si="170"/>
        <v>0.43477649645191585</v>
      </c>
      <c r="AT332" s="39">
        <f ca="1" t="shared" si="163"/>
        <v>0.9948464999954361</v>
      </c>
      <c r="AU332" s="39">
        <f ca="1" t="shared" si="161"/>
        <v>0.5988034551775661</v>
      </c>
      <c r="AV332" s="39">
        <f ca="1">IF(AH332=0,"",RAND())</f>
        <v>0.06006029887624997</v>
      </c>
      <c r="AW332" s="39">
        <f ca="1">IF(AI332=0,"",RAND())</f>
        <v>0.06352226365098906</v>
      </c>
      <c r="AX332" s="39">
        <f ca="1">IF(AJ332=0,"",RAND())</f>
        <v>0.06347831636359447</v>
      </c>
      <c r="BC332" s="38">
        <f ca="1">IF(AO332=0,"",RAND())</f>
      </c>
      <c r="BD332" s="38">
        <f t="shared" si="171"/>
        <v>5</v>
      </c>
      <c r="BE332" s="38">
        <f t="shared" si="172"/>
        <v>6</v>
      </c>
      <c r="BF332" s="38">
        <f t="shared" si="173"/>
        <v>2</v>
      </c>
      <c r="BG332" s="38">
        <f t="shared" si="174"/>
        <v>4</v>
      </c>
      <c r="BH332" s="38">
        <f t="shared" si="164"/>
        <v>1</v>
      </c>
      <c r="BI332" s="38">
        <f t="shared" si="162"/>
        <v>3</v>
      </c>
      <c r="BJ332" s="38">
        <f>RANK(AV332,$AP332:$BB332)</f>
        <v>9</v>
      </c>
      <c r="BK332" s="38">
        <f>RANK(AW332,$AP332:$BB332)</f>
        <v>7</v>
      </c>
      <c r="BL332" s="38">
        <f>RANK(AX332,$AP332:$BB332)</f>
        <v>8</v>
      </c>
      <c r="BR332" s="38">
        <v>330</v>
      </c>
      <c r="BS332" s="38" t="str">
        <f>HLOOKUP(BD332,$AB$2:$AN332,$BR332+1)</f>
        <v>read</v>
      </c>
      <c r="BT332" s="38" t="str">
        <f>HLOOKUP(BE332,$AB$2:$AN332,$BR332+1)</f>
        <v>a</v>
      </c>
      <c r="BU332" s="38" t="str">
        <f>HLOOKUP(BF332,$AB$2:$AN332,$BR332+1)</f>
        <v>is</v>
      </c>
      <c r="BV332" s="38" t="str">
        <f>HLOOKUP(BG332,$AB$2:$AN332,$BR332+1)</f>
        <v>to</v>
      </c>
      <c r="BW332" s="38" t="str">
        <f>HLOOKUP(BH332,$AB$2:$AN332,$BR332+1)</f>
        <v>it</v>
      </c>
      <c r="BX332" s="38" t="str">
        <f>HLOOKUP(BI332,$AB$2:$AN332,$BR332+1)</f>
        <v>important</v>
      </c>
      <c r="BY332" s="38" t="str">
        <f>HLOOKUP(BJ332,$AB$2:$AN332,$BR332+1)</f>
        <v>day</v>
      </c>
      <c r="BZ332" s="38" t="str">
        <f>HLOOKUP(BK332,$AB$2:$AN332,$BR332+1)</f>
        <v>newspaper</v>
      </c>
      <c r="CA332" s="38" t="str">
        <f>HLOOKUP(BL332,$AB$2:$AN332,$BR332+1)</f>
        <v>every</v>
      </c>
      <c r="CB332" s="38"/>
      <c r="CC332" s="38"/>
      <c r="CD332" s="38"/>
      <c r="CE332" s="38"/>
      <c r="CG332" s="36" t="str">
        <f aca="true" t="shared" si="175" ref="CG332:CG401">S332</f>
        <v>不定詞</v>
      </c>
    </row>
    <row r="333" spans="18:85" ht="18.75" customHeight="1">
      <c r="R333" s="35">
        <v>1</v>
      </c>
      <c r="S333" s="2" t="s">
        <v>1296</v>
      </c>
      <c r="T333" s="2"/>
      <c r="U333" s="1">
        <v>3</v>
      </c>
      <c r="V333" s="42">
        <f t="shared" si="160"/>
        <v>123</v>
      </c>
      <c r="W333" s="51" t="s">
        <v>1430</v>
      </c>
      <c r="X333" s="52" t="s">
        <v>1531</v>
      </c>
      <c r="Y333" s="42">
        <f ca="1" t="shared" si="165"/>
        <v>0.7301767983672927</v>
      </c>
      <c r="Z333" s="42">
        <f t="shared" si="166"/>
        <v>7</v>
      </c>
      <c r="AA333" s="42" t="s">
        <v>2038</v>
      </c>
      <c r="AB333" s="42" t="s">
        <v>2073</v>
      </c>
      <c r="AC333" s="39" t="s">
        <v>1881</v>
      </c>
      <c r="AD333" s="39" t="s">
        <v>1532</v>
      </c>
      <c r="AE333" s="39" t="s">
        <v>389</v>
      </c>
      <c r="AF333" s="39" t="s">
        <v>147</v>
      </c>
      <c r="AG333" s="39" t="s">
        <v>2105</v>
      </c>
      <c r="AH333" s="39" t="s">
        <v>224</v>
      </c>
      <c r="AP333" s="39">
        <f ca="1" t="shared" si="167"/>
        <v>0.9502169117873276</v>
      </c>
      <c r="AQ333" s="39">
        <f ca="1" t="shared" si="168"/>
        <v>0.29161766334425554</v>
      </c>
      <c r="AR333" s="39">
        <f ca="1" t="shared" si="169"/>
        <v>0.18839870393365765</v>
      </c>
      <c r="AS333" s="39">
        <f ca="1" t="shared" si="170"/>
        <v>0.5862680877621207</v>
      </c>
      <c r="AT333" s="39">
        <f ca="1" t="shared" si="163"/>
        <v>0.47499833245179923</v>
      </c>
      <c r="AU333" s="39">
        <f ca="1" t="shared" si="161"/>
        <v>0.1699500091202597</v>
      </c>
      <c r="AV333" s="39">
        <f ca="1">IF(AH333=0,"",RAND())</f>
        <v>0.2903665700705538</v>
      </c>
      <c r="BD333" s="38">
        <f t="shared" si="171"/>
        <v>1</v>
      </c>
      <c r="BE333" s="38">
        <f t="shared" si="172"/>
        <v>4</v>
      </c>
      <c r="BF333" s="38">
        <f t="shared" si="173"/>
        <v>6</v>
      </c>
      <c r="BG333" s="38">
        <f t="shared" si="174"/>
        <v>2</v>
      </c>
      <c r="BH333" s="38">
        <f t="shared" si="164"/>
        <v>3</v>
      </c>
      <c r="BI333" s="38">
        <f t="shared" si="162"/>
        <v>7</v>
      </c>
      <c r="BJ333" s="38">
        <f>RANK(AV333,$AP333:$BB333)</f>
        <v>5</v>
      </c>
      <c r="BR333" s="38">
        <v>331</v>
      </c>
      <c r="BS333" s="38" t="str">
        <f>HLOOKUP(BD333,$AB$2:$AN333,$BR333+1)</f>
        <v>it</v>
      </c>
      <c r="BT333" s="38" t="str">
        <f>HLOOKUP(BE333,$AB$2:$AN333,$BR333+1)</f>
        <v>for</v>
      </c>
      <c r="BU333" s="38" t="str">
        <f>HLOOKUP(BF333,$AB$2:$AN333,$BR333+1)</f>
        <v>to</v>
      </c>
      <c r="BV333" s="38" t="str">
        <f>HLOOKUP(BG333,$AB$2:$AN333,$BR333+1)</f>
        <v>is</v>
      </c>
      <c r="BW333" s="38" t="str">
        <f>HLOOKUP(BH333,$AB$2:$AN333,$BR333+1)</f>
        <v>easy</v>
      </c>
      <c r="BX333" s="38" t="str">
        <f>HLOOKUP(BI333,$AB$2:$AN333,$BR333+1)</f>
        <v>ski</v>
      </c>
      <c r="BY333" s="38" t="str">
        <f>HLOOKUP(BJ333,$AB$2:$AN333,$BR333+1)</f>
        <v>me</v>
      </c>
      <c r="BZ333" s="38"/>
      <c r="CA333" s="38"/>
      <c r="CB333" s="38"/>
      <c r="CC333" s="38"/>
      <c r="CD333" s="38"/>
      <c r="CE333" s="38"/>
      <c r="CG333" s="36" t="str">
        <f t="shared" si="175"/>
        <v>不定詞</v>
      </c>
    </row>
    <row r="334" spans="18:85" ht="18.75" customHeight="1">
      <c r="R334" s="35">
        <v>1</v>
      </c>
      <c r="S334" s="2" t="s">
        <v>1296</v>
      </c>
      <c r="T334" s="2"/>
      <c r="U334" s="1">
        <v>3</v>
      </c>
      <c r="V334" s="42">
        <f t="shared" si="160"/>
        <v>310</v>
      </c>
      <c r="W334" s="51" t="s">
        <v>1533</v>
      </c>
      <c r="X334" s="52" t="s">
        <v>1534</v>
      </c>
      <c r="Y334" s="42">
        <f ca="1" t="shared" si="165"/>
        <v>0.2776637651811793</v>
      </c>
      <c r="Z334" s="42">
        <f t="shared" si="166"/>
        <v>8</v>
      </c>
      <c r="AA334" s="42" t="s">
        <v>2038</v>
      </c>
      <c r="AB334" s="42" t="s">
        <v>2073</v>
      </c>
      <c r="AC334" s="39" t="s">
        <v>1881</v>
      </c>
      <c r="AD334" s="39" t="s">
        <v>1057</v>
      </c>
      <c r="AE334" s="39" t="s">
        <v>100</v>
      </c>
      <c r="AF334" s="39" t="s">
        <v>2060</v>
      </c>
      <c r="AG334" s="39" t="s">
        <v>2105</v>
      </c>
      <c r="AH334" s="39" t="s">
        <v>1535</v>
      </c>
      <c r="AI334" s="39" t="s">
        <v>667</v>
      </c>
      <c r="AP334" s="39">
        <f ca="1" t="shared" si="167"/>
        <v>0.25286286163573024</v>
      </c>
      <c r="AQ334" s="39">
        <f ca="1" t="shared" si="168"/>
        <v>0.5774911245066925</v>
      </c>
      <c r="AR334" s="39">
        <f ca="1" t="shared" si="169"/>
        <v>0.7516607802269251</v>
      </c>
      <c r="AS334" s="39">
        <f ca="1" t="shared" si="170"/>
        <v>0.2878567901294813</v>
      </c>
      <c r="AT334" s="39">
        <f ca="1" t="shared" si="163"/>
        <v>0.27184960863104024</v>
      </c>
      <c r="AU334" s="39">
        <f ca="1" t="shared" si="161"/>
        <v>0.04633336544620126</v>
      </c>
      <c r="AV334" s="39">
        <f ca="1">IF(AH334=0,"",RAND())</f>
        <v>0.25130904714255337</v>
      </c>
      <c r="AW334" s="39">
        <f ca="1">IF(AI334=0,"",RAND())</f>
        <v>0.31747898701660393</v>
      </c>
      <c r="BC334" s="38">
        <f ca="1">IF(AO334=0,"",RAND())</f>
      </c>
      <c r="BD334" s="38">
        <f t="shared" si="171"/>
        <v>6</v>
      </c>
      <c r="BE334" s="38">
        <f t="shared" si="172"/>
        <v>2</v>
      </c>
      <c r="BF334" s="38">
        <f t="shared" si="173"/>
        <v>1</v>
      </c>
      <c r="BG334" s="38">
        <f t="shared" si="174"/>
        <v>4</v>
      </c>
      <c r="BH334" s="38">
        <f t="shared" si="164"/>
        <v>5</v>
      </c>
      <c r="BI334" s="38">
        <f t="shared" si="162"/>
        <v>8</v>
      </c>
      <c r="BJ334" s="38">
        <f>RANK(AV334,$AP334:$BB334)</f>
        <v>7</v>
      </c>
      <c r="BK334" s="38">
        <f>RANK(AW334,$AP334:$BB334)</f>
        <v>3</v>
      </c>
      <c r="BR334" s="38">
        <v>332</v>
      </c>
      <c r="BS334" s="38" t="str">
        <f>HLOOKUP(BD334,$AB$2:$AN334,$BR334+1)</f>
        <v>to</v>
      </c>
      <c r="BT334" s="38" t="str">
        <f>HLOOKUP(BE334,$AB$2:$AN334,$BR334+1)</f>
        <v>is</v>
      </c>
      <c r="BU334" s="38" t="str">
        <f>HLOOKUP(BF334,$AB$2:$AN334,$BR334+1)</f>
        <v>it</v>
      </c>
      <c r="BV334" s="38" t="str">
        <f>HLOOKUP(BG334,$AB$2:$AN334,$BR334+1)</f>
        <v>of</v>
      </c>
      <c r="BW334" s="38" t="str">
        <f>HLOOKUP(BH334,$AB$2:$AN334,$BR334+1)</f>
        <v>you</v>
      </c>
      <c r="BX334" s="38" t="str">
        <f>HLOOKUP(BI334,$AB$2:$AN334,$BR334+1)</f>
        <v>so</v>
      </c>
      <c r="BY334" s="38" t="str">
        <f>HLOOKUP(BJ334,$AB$2:$AN334,$BR334+1)</f>
        <v>say</v>
      </c>
      <c r="BZ334" s="38" t="str">
        <f>HLOOKUP(BK334,$AB$2:$AN334,$BR334+1)</f>
        <v>kind</v>
      </c>
      <c r="CA334" s="38"/>
      <c r="CB334" s="38"/>
      <c r="CC334" s="38"/>
      <c r="CD334" s="38"/>
      <c r="CE334" s="38"/>
      <c r="CG334" s="36" t="str">
        <f t="shared" si="175"/>
        <v>不定詞</v>
      </c>
    </row>
    <row r="335" spans="18:85" ht="18.75" customHeight="1">
      <c r="R335" s="35">
        <v>1</v>
      </c>
      <c r="S335" s="2" t="s">
        <v>1296</v>
      </c>
      <c r="T335" s="2"/>
      <c r="U335" s="1">
        <v>3</v>
      </c>
      <c r="V335" s="42">
        <f t="shared" si="160"/>
        <v>369</v>
      </c>
      <c r="W335" s="51" t="s">
        <v>1536</v>
      </c>
      <c r="X335" s="52" t="s">
        <v>1537</v>
      </c>
      <c r="Y335" s="42">
        <f ca="1" t="shared" si="165"/>
        <v>0.14716484436191135</v>
      </c>
      <c r="Z335" s="42">
        <f t="shared" si="166"/>
        <v>6</v>
      </c>
      <c r="AA335" s="42" t="s">
        <v>2038</v>
      </c>
      <c r="AB335" s="42" t="s">
        <v>35</v>
      </c>
      <c r="AC335" s="39" t="s">
        <v>1538</v>
      </c>
      <c r="AD335" s="39" t="s">
        <v>309</v>
      </c>
      <c r="AE335" s="39" t="s">
        <v>2105</v>
      </c>
      <c r="AF335" s="39" t="s">
        <v>125</v>
      </c>
      <c r="AG335" s="39" t="s">
        <v>1907</v>
      </c>
      <c r="AP335" s="39">
        <f ca="1" t="shared" si="167"/>
        <v>0.7820198470359869</v>
      </c>
      <c r="AQ335" s="39">
        <f ca="1" t="shared" si="168"/>
        <v>0.42824474042759864</v>
      </c>
      <c r="AR335" s="39">
        <f ca="1" t="shared" si="169"/>
        <v>0.0029227394462019163</v>
      </c>
      <c r="AS335" s="39">
        <f ca="1" t="shared" si="170"/>
        <v>0.23659206728917992</v>
      </c>
      <c r="AT335" s="39">
        <f ca="1" t="shared" si="163"/>
        <v>0.9155511011490198</v>
      </c>
      <c r="AU335" s="39">
        <f ca="1" t="shared" si="161"/>
        <v>0.8386913845237531</v>
      </c>
      <c r="BD335" s="38">
        <f t="shared" si="171"/>
        <v>3</v>
      </c>
      <c r="BE335" s="38">
        <f t="shared" si="172"/>
        <v>4</v>
      </c>
      <c r="BF335" s="38">
        <f t="shared" si="173"/>
        <v>6</v>
      </c>
      <c r="BG335" s="38">
        <f t="shared" si="174"/>
        <v>5</v>
      </c>
      <c r="BH335" s="38">
        <f t="shared" si="164"/>
        <v>1</v>
      </c>
      <c r="BI335" s="38">
        <f t="shared" si="162"/>
        <v>2</v>
      </c>
      <c r="BR335" s="38">
        <v>333</v>
      </c>
      <c r="BS335" s="38" t="str">
        <f>HLOOKUP(BD335,$AB$2:$AN335,$BR335+1)</f>
        <v>us</v>
      </c>
      <c r="BT335" s="38" t="str">
        <f>HLOOKUP(BE335,$AB$2:$AN335,$BR335+1)</f>
        <v>to</v>
      </c>
      <c r="BU335" s="38" t="str">
        <f>HLOOKUP(BF335,$AB$2:$AN335,$BR335+1)</f>
        <v>in</v>
      </c>
      <c r="BV335" s="38" t="str">
        <f>HLOOKUP(BG335,$AB$2:$AN335,$BR335+1)</f>
        <v>come</v>
      </c>
      <c r="BW335" s="38" t="str">
        <f>HLOOKUP(BH335,$AB$2:$AN335,$BR335+1)</f>
        <v>they</v>
      </c>
      <c r="BX335" s="38" t="str">
        <f>HLOOKUP(BI335,$AB$2:$AN335,$BR335+1)</f>
        <v>asked</v>
      </c>
      <c r="BZ335" s="38"/>
      <c r="CA335" s="38"/>
      <c r="CB335" s="38"/>
      <c r="CC335" s="38"/>
      <c r="CD335" s="38"/>
      <c r="CE335" s="38"/>
      <c r="CG335" s="36" t="str">
        <f t="shared" si="175"/>
        <v>不定詞</v>
      </c>
    </row>
    <row r="336" spans="18:85" ht="18.75" customHeight="1">
      <c r="R336" s="35">
        <v>1</v>
      </c>
      <c r="S336" s="2" t="s">
        <v>1296</v>
      </c>
      <c r="T336" s="2"/>
      <c r="U336" s="1">
        <v>3</v>
      </c>
      <c r="V336" s="42">
        <f t="shared" si="160"/>
        <v>207</v>
      </c>
      <c r="W336" s="51" t="s">
        <v>1539</v>
      </c>
      <c r="X336" s="52" t="s">
        <v>1540</v>
      </c>
      <c r="Y336" s="42">
        <f ca="1" t="shared" si="165"/>
        <v>0.5172634783313792</v>
      </c>
      <c r="Z336" s="42">
        <f t="shared" si="166"/>
        <v>6</v>
      </c>
      <c r="AA336" s="42" t="s">
        <v>2038</v>
      </c>
      <c r="AB336" s="42" t="s">
        <v>2053</v>
      </c>
      <c r="AC336" s="39" t="s">
        <v>1541</v>
      </c>
      <c r="AD336" s="39" t="s">
        <v>147</v>
      </c>
      <c r="AE336" s="39" t="s">
        <v>2105</v>
      </c>
      <c r="AF336" s="39" t="s">
        <v>1542</v>
      </c>
      <c r="AG336" s="39" t="s">
        <v>640</v>
      </c>
      <c r="AP336" s="39">
        <f ca="1" t="shared" si="167"/>
        <v>0.36330891151891276</v>
      </c>
      <c r="AQ336" s="39">
        <f ca="1" t="shared" si="168"/>
        <v>0.26814702724219885</v>
      </c>
      <c r="AR336" s="39">
        <f ca="1" t="shared" si="169"/>
        <v>0.6832815456349484</v>
      </c>
      <c r="AS336" s="39">
        <f ca="1" t="shared" si="170"/>
        <v>0.9019602873344383</v>
      </c>
      <c r="AT336" s="39">
        <f ca="1" t="shared" si="163"/>
        <v>0.7193866808278613</v>
      </c>
      <c r="AU336" s="39">
        <f ca="1" t="shared" si="161"/>
        <v>0.30791941042563176</v>
      </c>
      <c r="BD336" s="38">
        <f t="shared" si="171"/>
        <v>4</v>
      </c>
      <c r="BE336" s="38">
        <f t="shared" si="172"/>
        <v>6</v>
      </c>
      <c r="BF336" s="38">
        <f t="shared" si="173"/>
        <v>3</v>
      </c>
      <c r="BG336" s="38">
        <f t="shared" si="174"/>
        <v>1</v>
      </c>
      <c r="BH336" s="38">
        <f t="shared" si="164"/>
        <v>2</v>
      </c>
      <c r="BI336" s="38">
        <f t="shared" si="162"/>
        <v>5</v>
      </c>
      <c r="BR336" s="38">
        <v>334</v>
      </c>
      <c r="BS336" s="38" t="str">
        <f>HLOOKUP(BD336,$AB$2:$AN336,$BR336+1)</f>
        <v>to</v>
      </c>
      <c r="BT336" s="38" t="str">
        <f>HLOOKUP(BE336,$AB$2:$AN336,$BR336+1)</f>
        <v>Tom</v>
      </c>
      <c r="BU336" s="38" t="str">
        <f>HLOOKUP(BF336,$AB$2:$AN336,$BR336+1)</f>
        <v>me</v>
      </c>
      <c r="BV336" s="38" t="str">
        <f>HLOOKUP(BG336,$AB$2:$AN336,$BR336+1)</f>
        <v>he</v>
      </c>
      <c r="BW336" s="38" t="str">
        <f>HLOOKUP(BH336,$AB$2:$AN336,$BR336+1)</f>
        <v>told</v>
      </c>
      <c r="BX336" s="38" t="str">
        <f>HLOOKUP(BI336,$AB$2:$AN336,$BR336+1)</f>
        <v>call</v>
      </c>
      <c r="BZ336" s="38"/>
      <c r="CA336" s="38"/>
      <c r="CB336" s="38"/>
      <c r="CC336" s="38"/>
      <c r="CD336" s="38"/>
      <c r="CE336" s="38"/>
      <c r="CG336" s="36" t="str">
        <f t="shared" si="175"/>
        <v>不定詞</v>
      </c>
    </row>
    <row r="337" spans="18:85" ht="16.5" customHeight="1">
      <c r="R337" s="35">
        <v>1</v>
      </c>
      <c r="S337" s="2" t="s">
        <v>1296</v>
      </c>
      <c r="T337" s="2"/>
      <c r="U337" s="1">
        <v>3</v>
      </c>
      <c r="V337" s="42">
        <f t="shared" si="160"/>
        <v>317</v>
      </c>
      <c r="W337" s="51" t="s">
        <v>1543</v>
      </c>
      <c r="X337" s="52" t="s">
        <v>1544</v>
      </c>
      <c r="Y337" s="42">
        <f ca="1" t="shared" si="165"/>
        <v>0.25594769247512916</v>
      </c>
      <c r="Z337" s="42">
        <f t="shared" si="166"/>
        <v>7</v>
      </c>
      <c r="AA337" s="42" t="s">
        <v>2038</v>
      </c>
      <c r="AB337" s="42" t="s">
        <v>11</v>
      </c>
      <c r="AC337" s="39" t="s">
        <v>345</v>
      </c>
      <c r="AD337" s="39" t="s">
        <v>136</v>
      </c>
      <c r="AE337" s="39" t="s">
        <v>2105</v>
      </c>
      <c r="AF337" s="39" t="s">
        <v>1545</v>
      </c>
      <c r="AG337" s="39" t="s">
        <v>1885</v>
      </c>
      <c r="AH337" s="39" t="s">
        <v>221</v>
      </c>
      <c r="AP337" s="39">
        <f ca="1" t="shared" si="167"/>
        <v>0.05420437462719019</v>
      </c>
      <c r="AQ337" s="39">
        <f ca="1" t="shared" si="168"/>
        <v>0.5524902136348391</v>
      </c>
      <c r="AR337" s="39">
        <f ca="1" t="shared" si="169"/>
        <v>0.2177151077545849</v>
      </c>
      <c r="AS337" s="39">
        <f ca="1" t="shared" si="170"/>
        <v>0.09304988060020641</v>
      </c>
      <c r="AT337" s="39">
        <f ca="1" t="shared" si="163"/>
        <v>0.39140025777843435</v>
      </c>
      <c r="AU337" s="39">
        <f ca="1" t="shared" si="161"/>
        <v>0.15325864200371386</v>
      </c>
      <c r="AV337" s="39">
        <f ca="1">IF(AH337=0,"",RAND())</f>
        <v>0.3644501184738489</v>
      </c>
      <c r="BD337" s="38">
        <f t="shared" si="171"/>
        <v>7</v>
      </c>
      <c r="BE337" s="38">
        <f t="shared" si="172"/>
        <v>1</v>
      </c>
      <c r="BF337" s="38">
        <f t="shared" si="173"/>
        <v>4</v>
      </c>
      <c r="BG337" s="38">
        <f t="shared" si="174"/>
        <v>6</v>
      </c>
      <c r="BH337" s="38">
        <f t="shared" si="164"/>
        <v>2</v>
      </c>
      <c r="BI337" s="38">
        <f t="shared" si="162"/>
        <v>5</v>
      </c>
      <c r="BJ337" s="38">
        <f>RANK(AV337,$AP337:$BB337)</f>
        <v>3</v>
      </c>
      <c r="BR337" s="38">
        <v>335</v>
      </c>
      <c r="BS337" s="38" t="str">
        <f>HLOOKUP(BD337,$AB$2:$AN337,$BR337+1)</f>
        <v>party</v>
      </c>
      <c r="BT337" s="38" t="str">
        <f>HLOOKUP(BE337,$AB$2:$AN337,$BR337+1)</f>
        <v>I</v>
      </c>
      <c r="BU337" s="38" t="str">
        <f>HLOOKUP(BF337,$AB$2:$AN337,$BR337+1)</f>
        <v>to</v>
      </c>
      <c r="BV337" s="38" t="str">
        <f>HLOOKUP(BG337,$AB$2:$AN337,$BR337+1)</f>
        <v>the</v>
      </c>
      <c r="BW337" s="38" t="str">
        <f>HLOOKUP(BH337,$AB$2:$AN337,$BR337+1)</f>
        <v>want</v>
      </c>
      <c r="BX337" s="38" t="str">
        <f>HLOOKUP(BI337,$AB$2:$AN337,$BR337+1)</f>
        <v>join</v>
      </c>
      <c r="BY337" s="38" t="str">
        <f>HLOOKUP(BJ337,$AB$2:$AN337,$BR337+1)</f>
        <v>her</v>
      </c>
      <c r="BZ337" s="38"/>
      <c r="CA337" s="38"/>
      <c r="CB337" s="38"/>
      <c r="CC337" s="38"/>
      <c r="CD337" s="38"/>
      <c r="CE337" s="38"/>
      <c r="CG337" s="36" t="str">
        <f t="shared" si="175"/>
        <v>不定詞</v>
      </c>
    </row>
    <row r="338" spans="18:85" ht="16.5" customHeight="1">
      <c r="R338" s="35">
        <v>1</v>
      </c>
      <c r="S338" s="2" t="s">
        <v>1296</v>
      </c>
      <c r="T338" s="2"/>
      <c r="U338" s="1">
        <v>3</v>
      </c>
      <c r="V338" s="42">
        <f t="shared" si="160"/>
        <v>65</v>
      </c>
      <c r="W338" s="54" t="s">
        <v>793</v>
      </c>
      <c r="X338" s="7" t="s">
        <v>1546</v>
      </c>
      <c r="Y338" s="42">
        <f ca="1" t="shared" si="165"/>
        <v>0.8736147982435065</v>
      </c>
      <c r="Z338" s="42">
        <f t="shared" si="166"/>
        <v>6</v>
      </c>
      <c r="AA338" s="42" t="s">
        <v>2038</v>
      </c>
      <c r="AB338" s="42" t="s">
        <v>11</v>
      </c>
      <c r="AC338" s="39" t="s">
        <v>1547</v>
      </c>
      <c r="AD338" s="39" t="s">
        <v>2015</v>
      </c>
      <c r="AE338" s="39" t="s">
        <v>2105</v>
      </c>
      <c r="AF338" s="39" t="s">
        <v>152</v>
      </c>
      <c r="AG338" s="39" t="s">
        <v>76</v>
      </c>
      <c r="AP338" s="39">
        <f ca="1" t="shared" si="167"/>
        <v>0.3226045638266246</v>
      </c>
      <c r="AQ338" s="39">
        <f ca="1" t="shared" si="168"/>
        <v>0.5107483412803238</v>
      </c>
      <c r="AR338" s="39">
        <f ca="1" t="shared" si="169"/>
        <v>0.2707867140596347</v>
      </c>
      <c r="AS338" s="39">
        <f ca="1" t="shared" si="170"/>
        <v>0.6607383441160601</v>
      </c>
      <c r="AT338" s="39">
        <f ca="1" t="shared" si="163"/>
        <v>0.6076457796726393</v>
      </c>
      <c r="AU338" s="39">
        <f ca="1" t="shared" si="161"/>
        <v>0.9005291649908607</v>
      </c>
      <c r="BD338" s="38">
        <f t="shared" si="171"/>
        <v>5</v>
      </c>
      <c r="BE338" s="38">
        <f t="shared" si="172"/>
        <v>4</v>
      </c>
      <c r="BF338" s="38">
        <f t="shared" si="173"/>
        <v>6</v>
      </c>
      <c r="BG338" s="38">
        <f t="shared" si="174"/>
        <v>2</v>
      </c>
      <c r="BH338" s="38">
        <f t="shared" si="164"/>
        <v>3</v>
      </c>
      <c r="BI338" s="38">
        <f t="shared" si="162"/>
        <v>1</v>
      </c>
      <c r="BR338" s="38">
        <v>336</v>
      </c>
      <c r="BS338" s="38" t="str">
        <f>HLOOKUP(BD338,$AB$2:$AN338,$BR338+1)</f>
        <v>play</v>
      </c>
      <c r="BT338" s="38" t="str">
        <f>HLOOKUP(BE338,$AB$2:$AN338,$BR338+1)</f>
        <v>to</v>
      </c>
      <c r="BU338" s="38" t="str">
        <f>HLOOKUP(BF338,$AB$2:$AN338,$BR338+1)</f>
        <v>tennis</v>
      </c>
      <c r="BV338" s="38" t="str">
        <f>HLOOKUP(BG338,$AB$2:$AN338,$BR338+1)</f>
        <v>learned</v>
      </c>
      <c r="BW338" s="38" t="str">
        <f>HLOOKUP(BH338,$AB$2:$AN338,$BR338+1)</f>
        <v>how</v>
      </c>
      <c r="BX338" s="38" t="str">
        <f>HLOOKUP(BI338,$AB$2:$AN338,$BR338+1)</f>
        <v>I</v>
      </c>
      <c r="BZ338" s="38"/>
      <c r="CA338" s="38"/>
      <c r="CB338" s="38"/>
      <c r="CC338" s="38"/>
      <c r="CD338" s="38"/>
      <c r="CE338" s="38"/>
      <c r="CG338" s="36" t="str">
        <f t="shared" si="175"/>
        <v>不定詞</v>
      </c>
    </row>
    <row r="339" spans="18:85" ht="16.5" customHeight="1">
      <c r="R339" s="35">
        <v>1</v>
      </c>
      <c r="S339" s="2" t="s">
        <v>1296</v>
      </c>
      <c r="T339" s="2"/>
      <c r="U339" s="1">
        <v>3</v>
      </c>
      <c r="V339" s="42">
        <f t="shared" si="160"/>
        <v>14</v>
      </c>
      <c r="W339" s="54" t="s">
        <v>407</v>
      </c>
      <c r="X339" s="7" t="s">
        <v>406</v>
      </c>
      <c r="Y339" s="42">
        <f ca="1" t="shared" si="165"/>
        <v>0.9822605494775178</v>
      </c>
      <c r="Z339" s="42">
        <f t="shared" si="166"/>
        <v>7</v>
      </c>
      <c r="AA339" s="42" t="s">
        <v>2038</v>
      </c>
      <c r="AB339" s="42" t="s">
        <v>2080</v>
      </c>
      <c r="AC339" s="39" t="s">
        <v>1032</v>
      </c>
      <c r="AD339" s="39" t="s">
        <v>333</v>
      </c>
      <c r="AE339" s="39" t="s">
        <v>3</v>
      </c>
      <c r="AF339" s="39" t="s">
        <v>2105</v>
      </c>
      <c r="AG339" s="39" t="s">
        <v>2103</v>
      </c>
      <c r="AH339" s="39" t="s">
        <v>408</v>
      </c>
      <c r="AP339" s="39">
        <f ca="1" t="shared" si="167"/>
        <v>0.9230737681739367</v>
      </c>
      <c r="AQ339" s="39">
        <f ca="1" t="shared" si="168"/>
        <v>0.7188042362324785</v>
      </c>
      <c r="AR339" s="39">
        <f ca="1" t="shared" si="169"/>
        <v>0.5877310391710164</v>
      </c>
      <c r="AS339" s="39">
        <f ca="1" t="shared" si="170"/>
        <v>0.1342746916574864</v>
      </c>
      <c r="AT339" s="39">
        <f ca="1" t="shared" si="163"/>
        <v>0.3178626985523971</v>
      </c>
      <c r="AU339" s="39">
        <f ca="1" t="shared" si="161"/>
        <v>0.9408894830921855</v>
      </c>
      <c r="AV339" s="39">
        <f ca="1">IF(AH339=0,"",RAND())</f>
        <v>0.6869404483533277</v>
      </c>
      <c r="BD339" s="38">
        <f t="shared" si="171"/>
        <v>2</v>
      </c>
      <c r="BE339" s="38">
        <f t="shared" si="172"/>
        <v>3</v>
      </c>
      <c r="BF339" s="38">
        <f t="shared" si="173"/>
        <v>5</v>
      </c>
      <c r="BG339" s="38">
        <f t="shared" si="174"/>
        <v>7</v>
      </c>
      <c r="BH339" s="38">
        <f t="shared" si="164"/>
        <v>6</v>
      </c>
      <c r="BI339" s="38">
        <f t="shared" si="162"/>
        <v>1</v>
      </c>
      <c r="BJ339" s="38">
        <f>RANK(AV339,$AP339:$BB339)</f>
        <v>4</v>
      </c>
      <c r="BR339" s="38">
        <v>337</v>
      </c>
      <c r="BS339" s="38" t="str">
        <f>HLOOKUP(BD339,$AB$2:$AN339,$BR339+1)</f>
        <v>didn't</v>
      </c>
      <c r="BT339" s="38" t="str">
        <f>HLOOKUP(BE339,$AB$2:$AN339,$BR339+1)</f>
        <v>know</v>
      </c>
      <c r="BU339" s="38" t="str">
        <f>HLOOKUP(BF339,$AB$2:$AN339,$BR339+1)</f>
        <v>to</v>
      </c>
      <c r="BV339" s="38" t="str">
        <f>HLOOKUP(BG339,$AB$2:$AN339,$BR339+1)</f>
        <v>next</v>
      </c>
      <c r="BW339" s="38" t="str">
        <f>HLOOKUP(BH339,$AB$2:$AN339,$BR339+1)</f>
        <v>do</v>
      </c>
      <c r="BX339" s="38" t="str">
        <f>HLOOKUP(BI339,$AB$2:$AN339,$BR339+1)</f>
        <v>we</v>
      </c>
      <c r="BY339" s="38" t="str">
        <f>HLOOKUP(BJ339,$AB$2:$AN339,$BR339+1)</f>
        <v>what</v>
      </c>
      <c r="BZ339" s="38"/>
      <c r="CA339" s="38"/>
      <c r="CB339" s="38"/>
      <c r="CC339" s="38"/>
      <c r="CD339" s="38"/>
      <c r="CE339" s="38"/>
      <c r="CG339" s="36" t="str">
        <f t="shared" si="175"/>
        <v>不定詞</v>
      </c>
    </row>
    <row r="340" spans="18:85" ht="16.5" customHeight="1">
      <c r="R340" s="35">
        <v>1</v>
      </c>
      <c r="S340" s="2" t="s">
        <v>1296</v>
      </c>
      <c r="T340" s="2"/>
      <c r="U340" s="1">
        <v>3</v>
      </c>
      <c r="V340" s="42">
        <f t="shared" si="160"/>
        <v>10</v>
      </c>
      <c r="W340" s="54" t="s">
        <v>794</v>
      </c>
      <c r="X340" s="7" t="s">
        <v>1548</v>
      </c>
      <c r="Y340" s="42">
        <f ca="1" t="shared" si="165"/>
        <v>0.9921834187027203</v>
      </c>
      <c r="Z340" s="42">
        <f t="shared" si="166"/>
        <v>6</v>
      </c>
      <c r="AA340" s="42" t="s">
        <v>2038</v>
      </c>
      <c r="AB340" s="42" t="s">
        <v>2039</v>
      </c>
      <c r="AC340" s="39" t="s">
        <v>2046</v>
      </c>
      <c r="AD340" s="39" t="s">
        <v>2028</v>
      </c>
      <c r="AE340" s="39" t="s">
        <v>1549</v>
      </c>
      <c r="AF340" s="39" t="s">
        <v>2105</v>
      </c>
      <c r="AG340" s="39" t="s">
        <v>167</v>
      </c>
      <c r="AP340" s="39">
        <f ca="1" t="shared" si="167"/>
        <v>0.3385179846687312</v>
      </c>
      <c r="AQ340" s="39">
        <f ca="1" t="shared" si="168"/>
        <v>0.7964544316088751</v>
      </c>
      <c r="AR340" s="39">
        <f ca="1" t="shared" si="169"/>
        <v>0.19029983076215773</v>
      </c>
      <c r="AS340" s="39">
        <f ca="1" t="shared" si="170"/>
        <v>0.2125167692683707</v>
      </c>
      <c r="AT340" s="39">
        <f ca="1" t="shared" si="163"/>
        <v>0.14596491515105625</v>
      </c>
      <c r="AU340" s="39">
        <f ca="1" t="shared" si="161"/>
        <v>0.7327586985234458</v>
      </c>
      <c r="BD340" s="38">
        <f t="shared" si="171"/>
        <v>3</v>
      </c>
      <c r="BE340" s="38">
        <f t="shared" si="172"/>
        <v>1</v>
      </c>
      <c r="BF340" s="38">
        <f t="shared" si="173"/>
        <v>5</v>
      </c>
      <c r="BG340" s="38">
        <f t="shared" si="174"/>
        <v>4</v>
      </c>
      <c r="BH340" s="38">
        <f t="shared" si="164"/>
        <v>6</v>
      </c>
      <c r="BI340" s="38">
        <f t="shared" si="162"/>
        <v>2</v>
      </c>
      <c r="BR340" s="38">
        <v>338</v>
      </c>
      <c r="BS340" s="38" t="str">
        <f>HLOOKUP(BD340,$AB$2:$AN340,$BR340+1)</f>
        <v>too</v>
      </c>
      <c r="BT340" s="38" t="str">
        <f>HLOOKUP(BE340,$AB$2:$AN340,$BR340+1)</f>
        <v>she</v>
      </c>
      <c r="BU340" s="38" t="str">
        <f>HLOOKUP(BF340,$AB$2:$AN340,$BR340+1)</f>
        <v>to</v>
      </c>
      <c r="BV340" s="38" t="str">
        <f>HLOOKUP(BG340,$AB$2:$AN340,$BR340+1)</f>
        <v>excited</v>
      </c>
      <c r="BW340" s="38" t="str">
        <f>HLOOKUP(BH340,$AB$2:$AN340,$BR340+1)</f>
        <v>sleep</v>
      </c>
      <c r="BX340" s="38" t="str">
        <f>HLOOKUP(BI340,$AB$2:$AN340,$BR340+1)</f>
        <v>was</v>
      </c>
      <c r="BZ340" s="38"/>
      <c r="CA340" s="38"/>
      <c r="CB340" s="38"/>
      <c r="CC340" s="38"/>
      <c r="CD340" s="38"/>
      <c r="CE340" s="38"/>
      <c r="CG340" s="36" t="str">
        <f t="shared" si="175"/>
        <v>不定詞</v>
      </c>
    </row>
    <row r="341" spans="18:85" ht="16.5" customHeight="1">
      <c r="R341" s="35">
        <v>1</v>
      </c>
      <c r="S341" s="2" t="s">
        <v>1296</v>
      </c>
      <c r="T341" s="2"/>
      <c r="U341" s="1">
        <v>3</v>
      </c>
      <c r="V341" s="42">
        <f t="shared" si="160"/>
        <v>234</v>
      </c>
      <c r="W341" s="54" t="s">
        <v>795</v>
      </c>
      <c r="X341" s="7" t="s">
        <v>1550</v>
      </c>
      <c r="Y341" s="42">
        <f ca="1" t="shared" si="165"/>
        <v>0.44468207941616456</v>
      </c>
      <c r="Z341" s="42">
        <f t="shared" si="166"/>
        <v>7</v>
      </c>
      <c r="AA341" s="42" t="s">
        <v>2038</v>
      </c>
      <c r="AB341" s="42" t="s">
        <v>2053</v>
      </c>
      <c r="AC341" s="39" t="s">
        <v>2046</v>
      </c>
      <c r="AD341" s="39" t="s">
        <v>1057</v>
      </c>
      <c r="AE341" s="39" t="s">
        <v>400</v>
      </c>
      <c r="AF341" s="39" t="s">
        <v>2105</v>
      </c>
      <c r="AG341" s="39" t="s">
        <v>146</v>
      </c>
      <c r="AH341" s="39" t="s">
        <v>147</v>
      </c>
      <c r="AP341" s="39">
        <f ca="1" t="shared" si="167"/>
        <v>0.6868840311396553</v>
      </c>
      <c r="AQ341" s="39">
        <f ca="1" t="shared" si="168"/>
        <v>0.0993968225551809</v>
      </c>
      <c r="AR341" s="39">
        <f ca="1" t="shared" si="169"/>
        <v>0.3875213144315898</v>
      </c>
      <c r="AS341" s="39">
        <f ca="1" t="shared" si="170"/>
        <v>0.6345051987609347</v>
      </c>
      <c r="AT341" s="39">
        <f ca="1" t="shared" si="163"/>
        <v>0.05815603264367186</v>
      </c>
      <c r="AU341" s="39">
        <f ca="1" t="shared" si="161"/>
        <v>0.3617235935013587</v>
      </c>
      <c r="AV341" s="39">
        <f ca="1">IF(AH341=0,"",RAND())</f>
        <v>0.6987387768436624</v>
      </c>
      <c r="BD341" s="38">
        <f t="shared" si="171"/>
        <v>2</v>
      </c>
      <c r="BE341" s="38">
        <f t="shared" si="172"/>
        <v>6</v>
      </c>
      <c r="BF341" s="38">
        <f t="shared" si="173"/>
        <v>4</v>
      </c>
      <c r="BG341" s="38">
        <f t="shared" si="174"/>
        <v>3</v>
      </c>
      <c r="BH341" s="38">
        <f t="shared" si="164"/>
        <v>7</v>
      </c>
      <c r="BI341" s="38">
        <f t="shared" si="162"/>
        <v>5</v>
      </c>
      <c r="BJ341" s="38">
        <f>RANK(AV341,$AP341:$BB341)</f>
        <v>1</v>
      </c>
      <c r="BR341" s="38">
        <v>339</v>
      </c>
      <c r="BS341" s="38" t="str">
        <f>HLOOKUP(BD341,$AB$2:$AN341,$BR341+1)</f>
        <v>was</v>
      </c>
      <c r="BT341" s="38" t="str">
        <f>HLOOKUP(BE341,$AB$2:$AN341,$BR341+1)</f>
        <v>help</v>
      </c>
      <c r="BU341" s="38" t="str">
        <f>HLOOKUP(BF341,$AB$2:$AN341,$BR341+1)</f>
        <v>enough</v>
      </c>
      <c r="BV341" s="38" t="str">
        <f>HLOOKUP(BG341,$AB$2:$AN341,$BR341+1)</f>
        <v>kind</v>
      </c>
      <c r="BW341" s="38" t="str">
        <f>HLOOKUP(BH341,$AB$2:$AN341,$BR341+1)</f>
        <v>me</v>
      </c>
      <c r="BX341" s="38" t="str">
        <f>HLOOKUP(BI341,$AB$2:$AN341,$BR341+1)</f>
        <v>to</v>
      </c>
      <c r="BY341" s="38" t="str">
        <f>HLOOKUP(BJ341,$AB$2:$AN341,$BR341+1)</f>
        <v>he</v>
      </c>
      <c r="BZ341" s="38"/>
      <c r="CA341" s="38"/>
      <c r="CB341" s="38"/>
      <c r="CC341" s="38"/>
      <c r="CD341" s="38"/>
      <c r="CE341" s="38"/>
      <c r="CG341" s="36" t="str">
        <f t="shared" si="175"/>
        <v>不定詞</v>
      </c>
    </row>
    <row r="342" spans="18:85" ht="16.5" customHeight="1">
      <c r="R342" s="35">
        <v>1</v>
      </c>
      <c r="S342" s="2" t="s">
        <v>1296</v>
      </c>
      <c r="T342" s="2"/>
      <c r="U342" s="1">
        <v>3</v>
      </c>
      <c r="V342" s="42">
        <f t="shared" si="160"/>
        <v>237</v>
      </c>
      <c r="W342" s="54" t="s">
        <v>1410</v>
      </c>
      <c r="X342" s="7" t="s">
        <v>1411</v>
      </c>
      <c r="Y342" s="42">
        <f ca="1" t="shared" si="165"/>
        <v>0.43402894615209586</v>
      </c>
      <c r="Z342" s="42">
        <f t="shared" si="166"/>
        <v>8</v>
      </c>
      <c r="AA342" s="42" t="s">
        <v>2038</v>
      </c>
      <c r="AB342" s="42" t="s">
        <v>1412</v>
      </c>
      <c r="AC342" s="39" t="s">
        <v>1471</v>
      </c>
      <c r="AD342" s="39" t="s">
        <v>1413</v>
      </c>
      <c r="AE342" s="39" t="s">
        <v>1414</v>
      </c>
      <c r="AF342" s="39" t="s">
        <v>1415</v>
      </c>
      <c r="AG342" s="39" t="s">
        <v>1416</v>
      </c>
      <c r="AH342" s="39" t="s">
        <v>1417</v>
      </c>
      <c r="AI342" s="39" t="s">
        <v>1418</v>
      </c>
      <c r="AP342" s="39">
        <f ca="1" t="shared" si="167"/>
        <v>0.7441109937352754</v>
      </c>
      <c r="AQ342" s="39">
        <f ca="1" t="shared" si="168"/>
        <v>0.12539647414019406</v>
      </c>
      <c r="AR342" s="39">
        <f ca="1" t="shared" si="169"/>
        <v>0.7300995308458493</v>
      </c>
      <c r="AS342" s="39">
        <f ca="1" t="shared" si="170"/>
        <v>0.5346230306479722</v>
      </c>
      <c r="AT342" s="39">
        <f ca="1" t="shared" si="163"/>
        <v>0.5188194370862851</v>
      </c>
      <c r="AU342" s="39">
        <f ca="1" t="shared" si="161"/>
        <v>0.5370186244058157</v>
      </c>
      <c r="AV342" s="39">
        <f ca="1">IF(AH342=0,"",RAND())</f>
        <v>0.27123728951613035</v>
      </c>
      <c r="AW342" s="39">
        <f ca="1">IF(AI342=0,"",RAND())</f>
        <v>0.03274733791619888</v>
      </c>
      <c r="BD342" s="38">
        <f t="shared" si="171"/>
        <v>1</v>
      </c>
      <c r="BE342" s="38">
        <f t="shared" si="172"/>
        <v>7</v>
      </c>
      <c r="BF342" s="38">
        <f t="shared" si="173"/>
        <v>2</v>
      </c>
      <c r="BG342" s="38">
        <f t="shared" si="174"/>
        <v>4</v>
      </c>
      <c r="BH342" s="38">
        <f t="shared" si="164"/>
        <v>5</v>
      </c>
      <c r="BI342" s="38">
        <f t="shared" si="162"/>
        <v>3</v>
      </c>
      <c r="BJ342" s="38">
        <f>RANK(AV342,$AP342:$BB342)</f>
        <v>6</v>
      </c>
      <c r="BK342" s="38">
        <f>RANK(AW342,$AP342:$BB342)</f>
        <v>8</v>
      </c>
      <c r="BR342" s="38">
        <v>340</v>
      </c>
      <c r="BS342" s="38" t="str">
        <f>HLOOKUP(BD342,$AB$2:$AN342,$BR342+1)</f>
        <v>I</v>
      </c>
      <c r="BT342" s="38" t="str">
        <f>HLOOKUP(BE342,$AB$2:$AN342,$BR342+1)</f>
        <v>a</v>
      </c>
      <c r="BU342" s="38" t="str">
        <f>HLOOKUP(BF342,$AB$2:$AN342,$BR342+1)</f>
        <v>want</v>
      </c>
      <c r="BV342" s="38" t="str">
        <f>HLOOKUP(BG342,$AB$2:$AN342,$BR342+1)</f>
        <v>how</v>
      </c>
      <c r="BW342" s="38" t="str">
        <f>HLOOKUP(BH342,$AB$2:$AN342,$BR342+1)</f>
        <v>to</v>
      </c>
      <c r="BX342" s="38" t="str">
        <f>HLOOKUP(BI342,$AB$2:$AN342,$BR342+1)</f>
        <v>to learn</v>
      </c>
      <c r="BY342" s="38" t="str">
        <f>HLOOKUP(BJ342,$AB$2:$AN342,$BR342+1)</f>
        <v>drive</v>
      </c>
      <c r="BZ342" s="38" t="str">
        <f>HLOOKUP(BK342,$AB$2:$AN342,$BR342+1)</f>
        <v>car</v>
      </c>
      <c r="CA342" s="38"/>
      <c r="CB342" s="38"/>
      <c r="CC342" s="38"/>
      <c r="CD342" s="38"/>
      <c r="CE342" s="38"/>
      <c r="CG342" s="36" t="str">
        <f t="shared" si="175"/>
        <v>不定詞</v>
      </c>
    </row>
    <row r="343" spans="18:85" ht="16.5" customHeight="1">
      <c r="R343" s="35">
        <v>1</v>
      </c>
      <c r="S343" s="2" t="s">
        <v>1296</v>
      </c>
      <c r="T343" s="2"/>
      <c r="U343" s="1">
        <v>3</v>
      </c>
      <c r="V343" s="42">
        <f t="shared" si="160"/>
        <v>93</v>
      </c>
      <c r="W343" s="54" t="s">
        <v>1419</v>
      </c>
      <c r="X343" s="7" t="s">
        <v>1420</v>
      </c>
      <c r="Y343" s="42">
        <f ca="1" t="shared" si="165"/>
        <v>0.8096071597334653</v>
      </c>
      <c r="Z343" s="42">
        <f t="shared" si="166"/>
        <v>8</v>
      </c>
      <c r="AA343" s="42" t="s">
        <v>2038</v>
      </c>
      <c r="AB343" s="42" t="s">
        <v>1421</v>
      </c>
      <c r="AC343" s="39" t="s">
        <v>2007</v>
      </c>
      <c r="AD343" s="39" t="s">
        <v>1422</v>
      </c>
      <c r="AE343" s="39" t="s">
        <v>1423</v>
      </c>
      <c r="AF343" s="39" t="s">
        <v>1424</v>
      </c>
      <c r="AG343" s="39" t="s">
        <v>1425</v>
      </c>
      <c r="AH343" s="39" t="s">
        <v>1415</v>
      </c>
      <c r="AI343" s="39" t="s">
        <v>1426</v>
      </c>
      <c r="AP343" s="39">
        <f ca="1" t="shared" si="167"/>
        <v>0.3399907526914614</v>
      </c>
      <c r="AQ343" s="39">
        <f ca="1" t="shared" si="168"/>
        <v>0.2605091828423636</v>
      </c>
      <c r="AR343" s="39">
        <f ca="1" t="shared" si="169"/>
        <v>0.6720116948526562</v>
      </c>
      <c r="AS343" s="39">
        <f ca="1" t="shared" si="170"/>
        <v>0.662674744298207</v>
      </c>
      <c r="AT343" s="39">
        <f ca="1" t="shared" si="163"/>
        <v>0.03818214793669883</v>
      </c>
      <c r="AU343" s="39">
        <f ca="1" t="shared" si="161"/>
        <v>0.19820188631920183</v>
      </c>
      <c r="AV343" s="39">
        <f ca="1">IF(AH343=0,"",RAND())</f>
        <v>0.7520525408811276</v>
      </c>
      <c r="AW343" s="39">
        <f ca="1">IF(AI343=0,"",RAND())</f>
        <v>0.11933099355422705</v>
      </c>
      <c r="BD343" s="38">
        <f t="shared" si="171"/>
        <v>4</v>
      </c>
      <c r="BE343" s="38">
        <f t="shared" si="172"/>
        <v>5</v>
      </c>
      <c r="BF343" s="38">
        <f t="shared" si="173"/>
        <v>2</v>
      </c>
      <c r="BG343" s="38">
        <f t="shared" si="174"/>
        <v>3</v>
      </c>
      <c r="BH343" s="38">
        <f t="shared" si="164"/>
        <v>8</v>
      </c>
      <c r="BI343" s="38">
        <f t="shared" si="162"/>
        <v>6</v>
      </c>
      <c r="BJ343" s="38">
        <f>RANK(AV343,$AP343:$BB343)</f>
        <v>1</v>
      </c>
      <c r="BK343" s="38">
        <f>RANK(AW343,$AP343:$BB343)</f>
        <v>7</v>
      </c>
      <c r="BR343" s="38">
        <v>341</v>
      </c>
      <c r="BS343" s="38" t="str">
        <f>HLOOKUP(BD343,$AB$2:$AN343,$BR343+1)</f>
        <v>me</v>
      </c>
      <c r="BT343" s="38" t="str">
        <f>HLOOKUP(BE343,$AB$2:$AN343,$BR343+1)</f>
        <v>what</v>
      </c>
      <c r="BU343" s="38" t="str">
        <f>HLOOKUP(BF343,$AB$2:$AN343,$BR343+1)</f>
        <v>you</v>
      </c>
      <c r="BV343" s="38" t="str">
        <f>HLOOKUP(BG343,$AB$2:$AN343,$BR343+1)</f>
        <v>tell</v>
      </c>
      <c r="BW343" s="38" t="str">
        <f>HLOOKUP(BH343,$AB$2:$AN343,$BR343+1)</f>
        <v>buy</v>
      </c>
      <c r="BX343" s="38" t="str">
        <f>HLOOKUP(BI343,$AB$2:$AN343,$BR343+1)</f>
        <v>dictionary</v>
      </c>
      <c r="BY343" s="38" t="str">
        <f>HLOOKUP(BJ343,$AB$2:$AN343,$BR343+1)</f>
        <v>would</v>
      </c>
      <c r="BZ343" s="38" t="str">
        <f>HLOOKUP(BK343,$AB$2:$AN343,$BR343+1)</f>
        <v>to</v>
      </c>
      <c r="CA343" s="38"/>
      <c r="CB343" s="38"/>
      <c r="CC343" s="38"/>
      <c r="CD343" s="38"/>
      <c r="CE343" s="38"/>
      <c r="CG343" s="36" t="str">
        <f t="shared" si="175"/>
        <v>不定詞</v>
      </c>
    </row>
    <row r="344" spans="18:85" ht="16.5" customHeight="1">
      <c r="R344" s="35">
        <v>1</v>
      </c>
      <c r="S344" s="2" t="s">
        <v>1296</v>
      </c>
      <c r="T344" s="2"/>
      <c r="U344" s="1"/>
      <c r="V344" s="42">
        <f t="shared" si="160"/>
        <v>273</v>
      </c>
      <c r="W344" s="54" t="s">
        <v>1103</v>
      </c>
      <c r="X344" s="7" t="s">
        <v>1098</v>
      </c>
      <c r="Y344" s="42">
        <f ca="1" t="shared" si="165"/>
        <v>0.3632427423628011</v>
      </c>
      <c r="Z344" s="42">
        <f t="shared" si="166"/>
        <v>4</v>
      </c>
      <c r="AA344" s="42" t="s">
        <v>1089</v>
      </c>
      <c r="AB344" s="42" t="s">
        <v>1099</v>
      </c>
      <c r="AC344" s="39" t="s">
        <v>1100</v>
      </c>
      <c r="AD344" s="39" t="s">
        <v>1101</v>
      </c>
      <c r="AE344" s="39" t="s">
        <v>1102</v>
      </c>
      <c r="AP344" s="39">
        <f ca="1" t="shared" si="167"/>
        <v>0.7331729829426186</v>
      </c>
      <c r="AQ344" s="39">
        <f ca="1" t="shared" si="168"/>
        <v>0.7031924794569502</v>
      </c>
      <c r="AR344" s="39">
        <f ca="1" t="shared" si="169"/>
        <v>0.2646677467077305</v>
      </c>
      <c r="AS344" s="39">
        <f ca="1" t="shared" si="170"/>
        <v>0.4532656395461707</v>
      </c>
      <c r="BD344" s="38">
        <f t="shared" si="171"/>
        <v>1</v>
      </c>
      <c r="BE344" s="38">
        <f t="shared" si="172"/>
        <v>2</v>
      </c>
      <c r="BF344" s="38">
        <f t="shared" si="173"/>
        <v>4</v>
      </c>
      <c r="BG344" s="38">
        <f t="shared" si="174"/>
        <v>3</v>
      </c>
      <c r="BR344" s="38">
        <v>342</v>
      </c>
      <c r="BS344" s="38" t="str">
        <f>HLOOKUP(BD344,$AB$2:$AN344,$BR344+1)</f>
        <v>to</v>
      </c>
      <c r="BT344" s="38" t="str">
        <f>HLOOKUP(BE344,$AB$2:$AN344,$BR344+1)</f>
        <v>see</v>
      </c>
      <c r="BU344" s="38" t="str">
        <f>HLOOKUP(BF344,$AB$2:$AN344,$BR344+1)</f>
        <v>believe</v>
      </c>
      <c r="BV344" s="38" t="str">
        <f>HLOOKUP(BG344,$AB$2:$AN344,$BR344+1)</f>
        <v>is to</v>
      </c>
      <c r="BZ344" s="38"/>
      <c r="CA344" s="38"/>
      <c r="CB344" s="38"/>
      <c r="CC344" s="38"/>
      <c r="CD344" s="38"/>
      <c r="CE344" s="38"/>
      <c r="CG344" s="36" t="str">
        <f t="shared" si="175"/>
        <v>不定詞</v>
      </c>
    </row>
    <row r="345" spans="18:85" ht="16.5" customHeight="1">
      <c r="R345" s="35">
        <v>1</v>
      </c>
      <c r="S345" s="2" t="s">
        <v>1296</v>
      </c>
      <c r="T345" s="2"/>
      <c r="U345" s="1"/>
      <c r="V345" s="42">
        <f t="shared" si="160"/>
        <v>169</v>
      </c>
      <c r="W345" s="54" t="s">
        <v>860</v>
      </c>
      <c r="X345" s="7" t="s">
        <v>891</v>
      </c>
      <c r="Y345" s="42">
        <f ca="1" t="shared" si="165"/>
        <v>0.6182997450693508</v>
      </c>
      <c r="Z345" s="42">
        <f t="shared" si="166"/>
        <v>6</v>
      </c>
      <c r="AA345" s="42" t="s">
        <v>1089</v>
      </c>
      <c r="AB345" s="42" t="s">
        <v>711</v>
      </c>
      <c r="AC345" s="39" t="s">
        <v>892</v>
      </c>
      <c r="AD345" s="39" t="s">
        <v>893</v>
      </c>
      <c r="AE345" s="39" t="s">
        <v>688</v>
      </c>
      <c r="AF345" s="39" t="s">
        <v>771</v>
      </c>
      <c r="AG345" s="39" t="s">
        <v>894</v>
      </c>
      <c r="AP345" s="39">
        <f ca="1" t="shared" si="167"/>
        <v>0.05739705051252869</v>
      </c>
      <c r="AQ345" s="39">
        <f ca="1" t="shared" si="168"/>
        <v>0.907760083544276</v>
      </c>
      <c r="AR345" s="39">
        <f ca="1" t="shared" si="169"/>
        <v>0.3231074883341343</v>
      </c>
      <c r="AS345" s="39">
        <f ca="1" t="shared" si="170"/>
        <v>0.02818919356995342</v>
      </c>
      <c r="AT345" s="39">
        <f aca="true" ca="1" t="shared" si="176" ref="AT345:AU348">IF(AF345=0,"",RAND())</f>
        <v>0.44996992953270554</v>
      </c>
      <c r="AU345" s="39">
        <f ca="1" t="shared" si="176"/>
        <v>0.36600494070107903</v>
      </c>
      <c r="BD345" s="38">
        <f t="shared" si="171"/>
        <v>5</v>
      </c>
      <c r="BE345" s="38">
        <f t="shared" si="172"/>
        <v>1</v>
      </c>
      <c r="BF345" s="38">
        <f t="shared" si="173"/>
        <v>4</v>
      </c>
      <c r="BG345" s="38">
        <f t="shared" si="174"/>
        <v>6</v>
      </c>
      <c r="BH345" s="38">
        <f aca="true" t="shared" si="177" ref="BH345:BI348">RANK(AT345,$AP345:$BB345)</f>
        <v>2</v>
      </c>
      <c r="BI345" s="38">
        <f t="shared" si="177"/>
        <v>3</v>
      </c>
      <c r="BR345" s="38">
        <v>343</v>
      </c>
      <c r="BS345" s="38" t="str">
        <f>HLOOKUP(BD345,$AB$2:$AN345,$BR345+1)</f>
        <v>be</v>
      </c>
      <c r="BT345" s="38" t="str">
        <f>HLOOKUP(BE345,$AB$2:$AN345,$BR345+1)</f>
        <v>my</v>
      </c>
      <c r="BU345" s="38" t="str">
        <f>HLOOKUP(BF345,$AB$2:$AN345,$BR345+1)</f>
        <v>to</v>
      </c>
      <c r="BV345" s="38" t="str">
        <f>HLOOKUP(BG345,$AB$2:$AN345,$BR345+1)</f>
        <v>ninety</v>
      </c>
      <c r="BW345" s="38" t="str">
        <f>HLOOKUP(BH345,$AB$2:$AN345,$BR345+1)</f>
        <v>grandmother</v>
      </c>
      <c r="BX345" s="38" t="str">
        <f>HLOOKUP(BI345,$AB$2:$AN345,$BR345+1)</f>
        <v>lived</v>
      </c>
      <c r="BZ345" s="38"/>
      <c r="CA345" s="38"/>
      <c r="CB345" s="38"/>
      <c r="CC345" s="38"/>
      <c r="CD345" s="38"/>
      <c r="CE345" s="38"/>
      <c r="CG345" s="36" t="str">
        <f t="shared" si="175"/>
        <v>不定詞</v>
      </c>
    </row>
    <row r="346" spans="18:85" ht="16.5" customHeight="1">
      <c r="R346" s="35">
        <v>1</v>
      </c>
      <c r="S346" s="2" t="s">
        <v>1296</v>
      </c>
      <c r="T346" s="2"/>
      <c r="U346" s="1"/>
      <c r="V346" s="42">
        <f t="shared" si="160"/>
        <v>199</v>
      </c>
      <c r="W346" s="54" t="s">
        <v>1384</v>
      </c>
      <c r="X346" s="7" t="s">
        <v>1385</v>
      </c>
      <c r="Y346" s="42">
        <f ca="1" t="shared" si="165"/>
        <v>0.5331233260943495</v>
      </c>
      <c r="Z346" s="42">
        <f t="shared" si="166"/>
        <v>9</v>
      </c>
      <c r="AA346" s="42" t="s">
        <v>1089</v>
      </c>
      <c r="AB346" s="42" t="s">
        <v>692</v>
      </c>
      <c r="AC346" s="35" t="s">
        <v>805</v>
      </c>
      <c r="AD346" s="39" t="s">
        <v>687</v>
      </c>
      <c r="AE346" s="39" t="s">
        <v>688</v>
      </c>
      <c r="AF346" s="39" t="s">
        <v>1386</v>
      </c>
      <c r="AG346" s="39" t="s">
        <v>688</v>
      </c>
      <c r="AH346" s="39" t="s">
        <v>719</v>
      </c>
      <c r="AI346" s="39" t="s">
        <v>711</v>
      </c>
      <c r="AJ346" s="39" t="s">
        <v>1387</v>
      </c>
      <c r="AP346" s="39">
        <f ca="1" t="shared" si="167"/>
        <v>0.9750861613550796</v>
      </c>
      <c r="AQ346" s="39">
        <f ca="1" t="shared" si="168"/>
        <v>0.5325176682371362</v>
      </c>
      <c r="AR346" s="39">
        <f ca="1" t="shared" si="169"/>
        <v>0.06734675691461156</v>
      </c>
      <c r="AS346" s="39">
        <f ca="1" t="shared" si="170"/>
        <v>0.589223476139024</v>
      </c>
      <c r="AT346" s="39">
        <f ca="1" t="shared" si="176"/>
        <v>0.6238266584001384</v>
      </c>
      <c r="AU346" s="39">
        <f ca="1" t="shared" si="176"/>
        <v>0.8129391477592334</v>
      </c>
      <c r="AV346" s="39">
        <f aca="true" ca="1" t="shared" si="178" ref="AV346:AX347">IF(AH346=0,"",RAND())</f>
        <v>0.08669714343094093</v>
      </c>
      <c r="AW346" s="39">
        <f ca="1" t="shared" si="178"/>
        <v>0.6639726352708355</v>
      </c>
      <c r="AX346" s="39">
        <f ca="1" t="shared" si="178"/>
        <v>0.08657799487542928</v>
      </c>
      <c r="BD346" s="38">
        <f t="shared" si="171"/>
        <v>1</v>
      </c>
      <c r="BE346" s="38">
        <f t="shared" si="172"/>
        <v>6</v>
      </c>
      <c r="BF346" s="38">
        <f t="shared" si="173"/>
        <v>9</v>
      </c>
      <c r="BG346" s="38">
        <f t="shared" si="174"/>
        <v>5</v>
      </c>
      <c r="BH346" s="38">
        <f t="shared" si="177"/>
        <v>4</v>
      </c>
      <c r="BI346" s="38">
        <f t="shared" si="177"/>
        <v>2</v>
      </c>
      <c r="BJ346" s="38">
        <f aca="true" t="shared" si="179" ref="BJ346:BL347">RANK(AV346,$AP346:$BB346)</f>
        <v>7</v>
      </c>
      <c r="BK346" s="38">
        <f t="shared" si="179"/>
        <v>3</v>
      </c>
      <c r="BL346" s="38">
        <f t="shared" si="179"/>
        <v>8</v>
      </c>
      <c r="BR346" s="38">
        <v>344</v>
      </c>
      <c r="BS346" s="38" t="str">
        <f>HLOOKUP(BD346,$AB$2:$AN346,$BR346+1)</f>
        <v>I</v>
      </c>
      <c r="BT346" s="38" t="str">
        <f>HLOOKUP(BE346,$AB$2:$AN346,$BR346+1)</f>
        <v>to</v>
      </c>
      <c r="BU346" s="38" t="str">
        <f>HLOOKUP(BF346,$AB$2:$AN346,$BR346+1)</f>
        <v>uncle</v>
      </c>
      <c r="BV346" s="38" t="str">
        <f>HLOOKUP(BG346,$AB$2:$AN346,$BR346+1)</f>
        <v>London</v>
      </c>
      <c r="BW346" s="38" t="str">
        <f>HLOOKUP(BH346,$AB$2:$AN346,$BR346+1)</f>
        <v>to</v>
      </c>
      <c r="BX346" s="38" t="str">
        <f>HLOOKUP(BI346,$AB$2:$AN346,$BR346+1)</f>
        <v>have</v>
      </c>
      <c r="BY346" s="38" t="str">
        <f>HLOOKUP(BJ346,$AB$2:$AN346,$BR346+1)</f>
        <v>see</v>
      </c>
      <c r="BZ346" s="38" t="str">
        <f>HLOOKUP(BK346,$AB$2:$AN346,$BR346+1)</f>
        <v>been</v>
      </c>
      <c r="CA346" s="38" t="str">
        <f>HLOOKUP(BL346,$AB$2:$AN346,$BR346+1)</f>
        <v>my</v>
      </c>
      <c r="CB346" s="38"/>
      <c r="CC346" s="38"/>
      <c r="CD346" s="38"/>
      <c r="CE346" s="38"/>
      <c r="CG346" s="36" t="str">
        <f t="shared" si="175"/>
        <v>不定詞</v>
      </c>
    </row>
    <row r="347" spans="18:85" ht="16.5" customHeight="1">
      <c r="R347" s="35">
        <v>1</v>
      </c>
      <c r="S347" s="2" t="s">
        <v>1296</v>
      </c>
      <c r="T347" s="2"/>
      <c r="U347" s="1">
        <v>3</v>
      </c>
      <c r="V347" s="42">
        <f t="shared" si="160"/>
        <v>424</v>
      </c>
      <c r="W347" s="54" t="s">
        <v>1431</v>
      </c>
      <c r="X347" s="7" t="s">
        <v>1432</v>
      </c>
      <c r="Y347" s="42">
        <f ca="1" t="shared" si="165"/>
        <v>0.015512572606799502</v>
      </c>
      <c r="Z347" s="42">
        <f t="shared" si="166"/>
        <v>9</v>
      </c>
      <c r="AA347" s="42" t="s">
        <v>2038</v>
      </c>
      <c r="AB347" s="42" t="s">
        <v>703</v>
      </c>
      <c r="AC347" s="39" t="s">
        <v>704</v>
      </c>
      <c r="AD347" s="39" t="s">
        <v>859</v>
      </c>
      <c r="AE347" s="39" t="s">
        <v>772</v>
      </c>
      <c r="AF347" s="39" t="s">
        <v>697</v>
      </c>
      <c r="AG347" s="39" t="s">
        <v>781</v>
      </c>
      <c r="AH347" s="39" t="s">
        <v>1433</v>
      </c>
      <c r="AI347" s="39" t="s">
        <v>688</v>
      </c>
      <c r="AJ347" s="39" t="s">
        <v>890</v>
      </c>
      <c r="AP347" s="39">
        <f ca="1" t="shared" si="167"/>
        <v>0.3010840570689963</v>
      </c>
      <c r="AQ347" s="39">
        <f ca="1" t="shared" si="168"/>
        <v>0.15785147461290494</v>
      </c>
      <c r="AR347" s="39">
        <f ca="1" t="shared" si="169"/>
        <v>0.4706591733394221</v>
      </c>
      <c r="AS347" s="39">
        <f ca="1" t="shared" si="170"/>
        <v>0.14643007403085928</v>
      </c>
      <c r="AT347" s="39">
        <f ca="1" t="shared" si="176"/>
        <v>0.5550683664643241</v>
      </c>
      <c r="AU347" s="39">
        <f ca="1" t="shared" si="176"/>
        <v>0.5377540461271275</v>
      </c>
      <c r="AV347" s="39">
        <f ca="1" t="shared" si="178"/>
        <v>0.49381401451933726</v>
      </c>
      <c r="AW347" s="39">
        <f ca="1" t="shared" si="178"/>
        <v>0.9587635944112618</v>
      </c>
      <c r="AX347" s="39">
        <f ca="1" t="shared" si="178"/>
        <v>0.22858771300212943</v>
      </c>
      <c r="BD347" s="38">
        <f t="shared" si="171"/>
        <v>6</v>
      </c>
      <c r="BE347" s="38">
        <f t="shared" si="172"/>
        <v>8</v>
      </c>
      <c r="BF347" s="38">
        <f t="shared" si="173"/>
        <v>5</v>
      </c>
      <c r="BG347" s="38">
        <f t="shared" si="174"/>
        <v>9</v>
      </c>
      <c r="BH347" s="38">
        <f t="shared" si="177"/>
        <v>2</v>
      </c>
      <c r="BI347" s="38">
        <f t="shared" si="177"/>
        <v>3</v>
      </c>
      <c r="BJ347" s="38">
        <f t="shared" si="179"/>
        <v>4</v>
      </c>
      <c r="BK347" s="38">
        <f t="shared" si="179"/>
        <v>1</v>
      </c>
      <c r="BL347" s="38">
        <f t="shared" si="179"/>
        <v>7</v>
      </c>
      <c r="BR347" s="38">
        <v>345</v>
      </c>
      <c r="BS347" s="38" t="str">
        <f>HLOOKUP(BD347,$AB$2:$AN347,$BR347+1)</f>
        <v>for</v>
      </c>
      <c r="BT347" s="38" t="str">
        <f>HLOOKUP(BE347,$AB$2:$AN347,$BR347+1)</f>
        <v>to</v>
      </c>
      <c r="BU347" s="38" t="str">
        <f>HLOOKUP(BF347,$AB$2:$AN347,$BR347+1)</f>
        <v>long</v>
      </c>
      <c r="BV347" s="38" t="str">
        <f>HLOOKUP(BG347,$AB$2:$AN347,$BR347+1)</f>
        <v>read</v>
      </c>
      <c r="BW347" s="38" t="str">
        <f>HLOOKUP(BH347,$AB$2:$AN347,$BR347+1)</f>
        <v>book</v>
      </c>
      <c r="BX347" s="38" t="str">
        <f>HLOOKUP(BI347,$AB$2:$AN347,$BR347+1)</f>
        <v>is</v>
      </c>
      <c r="BY347" s="38" t="str">
        <f>HLOOKUP(BJ347,$AB$2:$AN347,$BR347+1)</f>
        <v>too</v>
      </c>
      <c r="BZ347" s="38" t="str">
        <f>HLOOKUP(BK347,$AB$2:$AN347,$BR347+1)</f>
        <v>the</v>
      </c>
      <c r="CA347" s="38" t="str">
        <f>HLOOKUP(BL347,$AB$2:$AN347,$BR347+1)</f>
        <v>children</v>
      </c>
      <c r="CB347" s="38"/>
      <c r="CC347" s="38"/>
      <c r="CD347" s="38"/>
      <c r="CE347" s="38"/>
      <c r="CG347" s="36" t="str">
        <f t="shared" si="175"/>
        <v>不定詞</v>
      </c>
    </row>
    <row r="348" spans="18:85" ht="16.5" customHeight="1">
      <c r="R348" s="35">
        <v>1</v>
      </c>
      <c r="S348" s="2" t="s">
        <v>1296</v>
      </c>
      <c r="T348" s="2"/>
      <c r="U348" s="1">
        <v>3</v>
      </c>
      <c r="V348" s="42">
        <f t="shared" si="160"/>
        <v>188</v>
      </c>
      <c r="W348" s="54" t="s">
        <v>1436</v>
      </c>
      <c r="X348" s="7" t="s">
        <v>1434</v>
      </c>
      <c r="Y348" s="42">
        <f ca="1" t="shared" si="165"/>
        <v>0.5603025713779071</v>
      </c>
      <c r="Z348" s="42">
        <f t="shared" si="166"/>
        <v>8</v>
      </c>
      <c r="AA348" s="49" t="s">
        <v>98</v>
      </c>
      <c r="AB348" s="42" t="s">
        <v>804</v>
      </c>
      <c r="AC348" s="39" t="s">
        <v>681</v>
      </c>
      <c r="AD348" s="39" t="s">
        <v>1471</v>
      </c>
      <c r="AE348" s="39" t="s">
        <v>564</v>
      </c>
      <c r="AF348" s="39" t="s">
        <v>688</v>
      </c>
      <c r="AG348" s="39" t="s">
        <v>834</v>
      </c>
      <c r="AH348" s="39" t="s">
        <v>703</v>
      </c>
      <c r="AI348" s="39" t="s">
        <v>1435</v>
      </c>
      <c r="AP348" s="39">
        <f ca="1" t="shared" si="167"/>
        <v>0.1415007105047783</v>
      </c>
      <c r="AQ348" s="39">
        <f ca="1" t="shared" si="168"/>
        <v>0.8898048674277261</v>
      </c>
      <c r="AR348" s="39">
        <f ca="1" t="shared" si="169"/>
        <v>0.9849300076983383</v>
      </c>
      <c r="AS348" s="39">
        <f ca="1" t="shared" si="170"/>
        <v>0.6104195269026071</v>
      </c>
      <c r="AT348" s="39">
        <f ca="1" t="shared" si="176"/>
        <v>0.20893260538017255</v>
      </c>
      <c r="AU348" s="39">
        <f ca="1" t="shared" si="176"/>
        <v>0.13844443867464862</v>
      </c>
      <c r="AV348" s="39">
        <f aca="true" ca="1" t="shared" si="180" ref="AV348:AW353">IF(AH348=0,"",RAND())</f>
        <v>0.874159223724075</v>
      </c>
      <c r="AW348" s="39">
        <f ca="1" t="shared" si="180"/>
        <v>0.3290631941401019</v>
      </c>
      <c r="BD348" s="38">
        <f t="shared" si="171"/>
        <v>7</v>
      </c>
      <c r="BE348" s="38">
        <f t="shared" si="172"/>
        <v>2</v>
      </c>
      <c r="BF348" s="38">
        <f t="shared" si="173"/>
        <v>1</v>
      </c>
      <c r="BG348" s="38">
        <f t="shared" si="174"/>
        <v>4</v>
      </c>
      <c r="BH348" s="38">
        <f t="shared" si="177"/>
        <v>6</v>
      </c>
      <c r="BI348" s="38">
        <f t="shared" si="177"/>
        <v>8</v>
      </c>
      <c r="BJ348" s="38">
        <f aca="true" t="shared" si="181" ref="BJ348:BK353">RANK(AV348,$AP348:$BB348)</f>
        <v>3</v>
      </c>
      <c r="BK348" s="38">
        <f t="shared" si="181"/>
        <v>5</v>
      </c>
      <c r="BR348" s="38">
        <v>346</v>
      </c>
      <c r="BS348" s="38" t="str">
        <f>HLOOKUP(BD348,$AB$2:$AN348,$BR348+1)</f>
        <v>the</v>
      </c>
      <c r="BT348" s="38" t="str">
        <f>HLOOKUP(BE348,$AB$2:$AN348,$BR348+1)</f>
        <v>you</v>
      </c>
      <c r="BU348" s="38" t="str">
        <f>HLOOKUP(BF348,$AB$2:$AN348,$BR348+1)</f>
        <v>do</v>
      </c>
      <c r="BV348" s="38" t="str">
        <f>HLOOKUP(BG348,$AB$2:$AN348,$BR348+1)</f>
        <v>me</v>
      </c>
      <c r="BW348" s="38" t="str">
        <f>HLOOKUP(BH348,$AB$2:$AN348,$BR348+1)</f>
        <v>open</v>
      </c>
      <c r="BX348" s="38" t="str">
        <f>HLOOKUP(BI348,$AB$2:$AN348,$BR348+1)</f>
        <v>window</v>
      </c>
      <c r="BY348" s="38" t="str">
        <f>HLOOKUP(BJ348,$AB$2:$AN348,$BR348+1)</f>
        <v>want</v>
      </c>
      <c r="BZ348" s="38" t="str">
        <f>HLOOKUP(BK348,$AB$2:$AN348,$BR348+1)</f>
        <v>to</v>
      </c>
      <c r="CA348" s="38"/>
      <c r="CB348" s="38"/>
      <c r="CC348" s="38"/>
      <c r="CD348" s="38"/>
      <c r="CE348" s="38"/>
      <c r="CG348" s="36" t="str">
        <f t="shared" si="175"/>
        <v>不定詞</v>
      </c>
    </row>
    <row r="349" spans="18:85" ht="16.5" customHeight="1">
      <c r="R349" s="35">
        <v>1</v>
      </c>
      <c r="S349" s="55" t="s">
        <v>1941</v>
      </c>
      <c r="U349" s="40">
        <v>3</v>
      </c>
      <c r="V349" s="42">
        <f t="shared" si="160"/>
        <v>33</v>
      </c>
      <c r="W349" s="53" t="s">
        <v>1952</v>
      </c>
      <c r="X349" s="41" t="s">
        <v>1983</v>
      </c>
      <c r="Y349" s="42">
        <f aca="true" ca="1" t="shared" si="182" ref="Y349:Y354">IF(R349=0,"",RAND())</f>
        <v>0.9428805024252949</v>
      </c>
      <c r="Z349" s="42">
        <f>COUNTA(AB130:AN130)</f>
        <v>5</v>
      </c>
      <c r="AA349" s="42" t="s">
        <v>1982</v>
      </c>
      <c r="AB349" s="42" t="s">
        <v>1981</v>
      </c>
      <c r="AC349" s="39" t="s">
        <v>1980</v>
      </c>
      <c r="AD349" s="39" t="s">
        <v>1979</v>
      </c>
      <c r="AE349" s="39" t="s">
        <v>748</v>
      </c>
      <c r="AF349" s="39" t="s">
        <v>1978</v>
      </c>
      <c r="AG349" s="39" t="s">
        <v>1977</v>
      </c>
      <c r="AH349" s="39" t="s">
        <v>749</v>
      </c>
      <c r="AI349" s="39" t="s">
        <v>1976</v>
      </c>
      <c r="AJ349" s="39" t="s">
        <v>1975</v>
      </c>
      <c r="AP349" s="39">
        <f aca="true" ca="1" t="shared" si="183" ref="AP349:AU353">IF(AB349=0,"",RAND())</f>
        <v>0.26158251899972335</v>
      </c>
      <c r="AQ349" s="39">
        <f ca="1" t="shared" si="183"/>
        <v>0.21324609628297875</v>
      </c>
      <c r="AR349" s="39">
        <f ca="1" t="shared" si="183"/>
        <v>0.5012385951342806</v>
      </c>
      <c r="AS349" s="39">
        <f ca="1" t="shared" si="183"/>
        <v>0.8755698137697294</v>
      </c>
      <c r="AT349" s="39">
        <f ca="1" t="shared" si="183"/>
        <v>0.18246803251264776</v>
      </c>
      <c r="AU349" s="39">
        <f ca="1" t="shared" si="183"/>
        <v>0.22987430671364906</v>
      </c>
      <c r="AV349" s="39">
        <f ca="1" t="shared" si="180"/>
        <v>0.8068932347473887</v>
      </c>
      <c r="AW349" s="39">
        <f ca="1" t="shared" si="180"/>
        <v>0.7097854541046309</v>
      </c>
      <c r="AX349" s="39">
        <f ca="1">IF(AJ349=0,"",RAND())</f>
        <v>0.007030878272986429</v>
      </c>
      <c r="BD349" s="38">
        <f aca="true" t="shared" si="184" ref="BD349:BI353">RANK(AP349,$AP349:$BB349)</f>
        <v>5</v>
      </c>
      <c r="BE349" s="38">
        <f t="shared" si="184"/>
        <v>7</v>
      </c>
      <c r="BF349" s="38">
        <f t="shared" si="184"/>
        <v>4</v>
      </c>
      <c r="BG349" s="38">
        <f t="shared" si="184"/>
        <v>1</v>
      </c>
      <c r="BH349" s="38">
        <f t="shared" si="184"/>
        <v>8</v>
      </c>
      <c r="BI349" s="38">
        <f t="shared" si="184"/>
        <v>6</v>
      </c>
      <c r="BJ349" s="38">
        <f t="shared" si="181"/>
        <v>2</v>
      </c>
      <c r="BK349" s="38">
        <f t="shared" si="181"/>
        <v>3</v>
      </c>
      <c r="BL349" s="38">
        <f>RANK(AX349,$AP349:$BB349)</f>
        <v>9</v>
      </c>
      <c r="BR349" s="38">
        <v>347</v>
      </c>
      <c r="BS349" s="38" t="str">
        <f>HLOOKUP(BD349,$AB$2:$AN349,$BR349+1)</f>
        <v>wake</v>
      </c>
      <c r="BT349" s="38" t="str">
        <f>HLOOKUP(BE349,$AB$2:$AN349,$BR349+1)</f>
        <v>the</v>
      </c>
      <c r="BU349" s="38" t="str">
        <f>HLOOKUP(BF349,$AB$2:$AN349,$BR349+1)</f>
        <v>to</v>
      </c>
      <c r="BV349" s="38" t="str">
        <f>HLOOKUP(BG349,$AB$2:$AN349,$BR349+1)</f>
        <v>be</v>
      </c>
      <c r="BW349" s="38" t="str">
        <f>HLOOKUP(BH349,$AB$2:$AN349,$BR349+1)</f>
        <v>sleeping</v>
      </c>
      <c r="BX349" s="38" t="str">
        <f>HLOOKUP(BI349,$AB$2:$AN349,$BR349+1)</f>
        <v>up</v>
      </c>
      <c r="BY349" s="38" t="str">
        <f>HLOOKUP(BJ349,$AB$2:$AN349,$BR349+1)</f>
        <v>careful</v>
      </c>
      <c r="BZ349" s="38" t="str">
        <f>HLOOKUP(BK349,$AB$2:$AN349,$BR349+1)</f>
        <v>not</v>
      </c>
      <c r="CA349" s="38" t="str">
        <f>HLOOKUP(BL349,$AB$2:$AN349,$BR349+1)</f>
        <v>baby</v>
      </c>
      <c r="CB349" s="38"/>
      <c r="CC349" s="38"/>
      <c r="CD349" s="38"/>
      <c r="CG349" s="36" t="str">
        <f>S130</f>
        <v>代名詞</v>
      </c>
    </row>
    <row r="350" spans="18:85" ht="16.5" customHeight="1">
      <c r="R350" s="35">
        <v>1</v>
      </c>
      <c r="S350" s="55" t="s">
        <v>1941</v>
      </c>
      <c r="U350" s="40">
        <v>3</v>
      </c>
      <c r="V350" s="42">
        <f t="shared" si="160"/>
        <v>330</v>
      </c>
      <c r="W350" s="53" t="s">
        <v>1952</v>
      </c>
      <c r="X350" s="41" t="s">
        <v>1963</v>
      </c>
      <c r="Y350" s="42">
        <f ca="1" t="shared" si="182"/>
        <v>0.24074131882086025</v>
      </c>
      <c r="Z350" s="42">
        <f>COUNTA(AB132:AN132)</f>
        <v>6</v>
      </c>
      <c r="AA350" s="42" t="s">
        <v>1950</v>
      </c>
      <c r="AB350" s="42" t="s">
        <v>1949</v>
      </c>
      <c r="AC350" s="39" t="s">
        <v>1948</v>
      </c>
      <c r="AD350" s="39" t="s">
        <v>1947</v>
      </c>
      <c r="AE350" s="39" t="s">
        <v>1946</v>
      </c>
      <c r="AF350" s="39" t="s">
        <v>1945</v>
      </c>
      <c r="AG350" s="39" t="s">
        <v>1944</v>
      </c>
      <c r="AH350" s="39" t="s">
        <v>1922</v>
      </c>
      <c r="AI350" s="39" t="s">
        <v>1943</v>
      </c>
      <c r="AJ350" s="39" t="s">
        <v>1942</v>
      </c>
      <c r="AP350" s="39">
        <f ca="1" t="shared" si="183"/>
        <v>0.8631624602981445</v>
      </c>
      <c r="AQ350" s="39">
        <f ca="1" t="shared" si="183"/>
        <v>0.32984958807687725</v>
      </c>
      <c r="AR350" s="39">
        <f ca="1" t="shared" si="183"/>
        <v>0.6641315030115085</v>
      </c>
      <c r="AS350" s="39">
        <f ca="1" t="shared" si="183"/>
        <v>0.6468180760247106</v>
      </c>
      <c r="AT350" s="39">
        <f ca="1" t="shared" si="183"/>
        <v>0.6116516386832149</v>
      </c>
      <c r="AU350" s="39">
        <f ca="1" t="shared" si="183"/>
        <v>0.2420705078537937</v>
      </c>
      <c r="AV350" s="39">
        <f ca="1" t="shared" si="180"/>
        <v>0.5857846321078564</v>
      </c>
      <c r="AW350" s="39">
        <f ca="1" t="shared" si="180"/>
        <v>0.20219893125733357</v>
      </c>
      <c r="AX350" s="39">
        <f ca="1">IF(AJ350=0,"",RAND())</f>
        <v>0.646029104516882</v>
      </c>
      <c r="BD350" s="38">
        <f t="shared" si="184"/>
        <v>1</v>
      </c>
      <c r="BE350" s="38">
        <f t="shared" si="184"/>
        <v>7</v>
      </c>
      <c r="BF350" s="38">
        <f t="shared" si="184"/>
        <v>2</v>
      </c>
      <c r="BG350" s="38">
        <f t="shared" si="184"/>
        <v>3</v>
      </c>
      <c r="BH350" s="38">
        <f t="shared" si="184"/>
        <v>5</v>
      </c>
      <c r="BI350" s="38">
        <f t="shared" si="184"/>
        <v>8</v>
      </c>
      <c r="BJ350" s="38">
        <f t="shared" si="181"/>
        <v>6</v>
      </c>
      <c r="BK350" s="38">
        <f t="shared" si="181"/>
        <v>9</v>
      </c>
      <c r="BL350" s="38">
        <f>RANK(AX350,$AP350:$BB350)</f>
        <v>4</v>
      </c>
      <c r="BR350" s="38">
        <v>348</v>
      </c>
      <c r="BS350" s="38" t="str">
        <f>HLOOKUP(BD350,$AB$2:$AN350,$BR350+1)</f>
        <v>be</v>
      </c>
      <c r="BT350" s="38" t="str">
        <f>HLOOKUP(BE350,$AB$2:$AN350,$BR350+1)</f>
        <v>the</v>
      </c>
      <c r="BU350" s="38" t="str">
        <f>HLOOKUP(BF350,$AB$2:$AN350,$BR350+1)</f>
        <v>careful</v>
      </c>
      <c r="BV350" s="38" t="str">
        <f>HLOOKUP(BG350,$AB$2:$AN350,$BR350+1)</f>
        <v>not</v>
      </c>
      <c r="BW350" s="38" t="str">
        <f>HLOOKUP(BH350,$AB$2:$AN350,$BR350+1)</f>
        <v>wake</v>
      </c>
      <c r="BX350" s="38" t="str">
        <f>HLOOKUP(BI350,$AB$2:$AN350,$BR350+1)</f>
        <v>sleeping</v>
      </c>
      <c r="BY350" s="38" t="str">
        <f>HLOOKUP(BJ350,$AB$2:$AN350,$BR350+1)</f>
        <v>up</v>
      </c>
      <c r="BZ350" s="38" t="str">
        <f>HLOOKUP(BK350,$AB$2:$AN350,$BR350+1)</f>
        <v>baby</v>
      </c>
      <c r="CA350" s="38" t="str">
        <f>HLOOKUP(BL350,$AB$2:$AN350,$BR350+1)</f>
        <v>to</v>
      </c>
      <c r="CB350" s="38"/>
      <c r="CC350" s="38"/>
      <c r="CD350" s="38"/>
      <c r="CG350" s="36" t="str">
        <f>S350</f>
        <v>不定詞</v>
      </c>
    </row>
    <row r="351" spans="18:85" ht="16.5" customHeight="1">
      <c r="R351" s="35">
        <v>1</v>
      </c>
      <c r="S351" s="55" t="s">
        <v>1941</v>
      </c>
      <c r="U351" s="40">
        <v>3</v>
      </c>
      <c r="V351" s="42">
        <f t="shared" si="160"/>
        <v>200</v>
      </c>
      <c r="W351" s="53" t="s">
        <v>1962</v>
      </c>
      <c r="X351" s="41" t="s">
        <v>1961</v>
      </c>
      <c r="Y351" s="42">
        <f ca="1" t="shared" si="182"/>
        <v>0.531819139668521</v>
      </c>
      <c r="Z351" s="42">
        <f>COUNTA(AB133:AN133)</f>
        <v>5</v>
      </c>
      <c r="AA351" s="42" t="s">
        <v>1950</v>
      </c>
      <c r="AB351" s="42" t="s">
        <v>1960</v>
      </c>
      <c r="AC351" s="39" t="s">
        <v>1959</v>
      </c>
      <c r="AD351" s="39" t="s">
        <v>1958</v>
      </c>
      <c r="AE351" s="39" t="s">
        <v>1957</v>
      </c>
      <c r="AF351" s="39" t="s">
        <v>1956</v>
      </c>
      <c r="AG351" s="39" t="s">
        <v>1955</v>
      </c>
      <c r="AH351" s="39" t="s">
        <v>1925</v>
      </c>
      <c r="AI351" s="39" t="s">
        <v>1954</v>
      </c>
      <c r="AJ351" s="39" t="s">
        <v>1953</v>
      </c>
      <c r="AP351" s="39">
        <f ca="1" t="shared" si="183"/>
        <v>0.73700794512383</v>
      </c>
      <c r="AQ351" s="39">
        <f ca="1" t="shared" si="183"/>
        <v>0.36635606113496966</v>
      </c>
      <c r="AR351" s="39">
        <f ca="1" t="shared" si="183"/>
        <v>0.1942034065370033</v>
      </c>
      <c r="AS351" s="39">
        <f ca="1" t="shared" si="183"/>
        <v>0.48298259990938996</v>
      </c>
      <c r="AT351" s="39">
        <f ca="1" t="shared" si="183"/>
        <v>0.5834407101188428</v>
      </c>
      <c r="AU351" s="39">
        <f ca="1" t="shared" si="183"/>
        <v>0.1825410771551188</v>
      </c>
      <c r="AV351" s="39">
        <f ca="1" t="shared" si="180"/>
        <v>0.9472457404217616</v>
      </c>
      <c r="AW351" s="39">
        <f ca="1" t="shared" si="180"/>
        <v>0.11174368212040697</v>
      </c>
      <c r="AX351" s="39">
        <f ca="1">IF(AJ351=0,"",RAND())</f>
        <v>0.41884998278638874</v>
      </c>
      <c r="BD351" s="38">
        <f t="shared" si="184"/>
        <v>2</v>
      </c>
      <c r="BE351" s="38">
        <f t="shared" si="184"/>
        <v>6</v>
      </c>
      <c r="BF351" s="38">
        <f t="shared" si="184"/>
        <v>7</v>
      </c>
      <c r="BG351" s="38">
        <f t="shared" si="184"/>
        <v>4</v>
      </c>
      <c r="BH351" s="38">
        <f t="shared" si="184"/>
        <v>3</v>
      </c>
      <c r="BI351" s="38">
        <f t="shared" si="184"/>
        <v>8</v>
      </c>
      <c r="BJ351" s="38">
        <f t="shared" si="181"/>
        <v>1</v>
      </c>
      <c r="BK351" s="38">
        <f t="shared" si="181"/>
        <v>9</v>
      </c>
      <c r="BL351" s="38">
        <f>RANK(AX351,$AP351:$BB351)</f>
        <v>5</v>
      </c>
      <c r="BR351" s="38">
        <v>349</v>
      </c>
      <c r="BS351" s="38" t="str">
        <f>HLOOKUP(BD351,$AB$2:$AN351,$BR351+1)</f>
        <v>was</v>
      </c>
      <c r="BT351" s="38" t="str">
        <f>HLOOKUP(BE351,$AB$2:$AN351,$BR351+1)</f>
        <v>me</v>
      </c>
      <c r="BU351" s="38" t="str">
        <f>HLOOKUP(BF351,$AB$2:$AN351,$BR351+1)</f>
        <v>how</v>
      </c>
      <c r="BV351" s="38" t="str">
        <f>HLOOKUP(BG351,$AB$2:$AN351,$BR351+1)</f>
        <v>enough</v>
      </c>
      <c r="BW351" s="38" t="str">
        <f>HLOOKUP(BH351,$AB$2:$AN351,$BR351+1)</f>
        <v>kind</v>
      </c>
      <c r="BX351" s="38" t="str">
        <f>HLOOKUP(BI351,$AB$2:$AN351,$BR351+1)</f>
        <v>to use</v>
      </c>
      <c r="BY351" s="38" t="str">
        <f>HLOOKUP(BJ351,$AB$2:$AN351,$BR351+1)</f>
        <v>he</v>
      </c>
      <c r="BZ351" s="38" t="str">
        <f>HLOOKUP(BK351,$AB$2:$AN351,$BR351+1)</f>
        <v>the computer</v>
      </c>
      <c r="CA351" s="38" t="str">
        <f>HLOOKUP(BL351,$AB$2:$AN351,$BR351+1)</f>
        <v>to show</v>
      </c>
      <c r="CB351" s="38"/>
      <c r="CC351" s="38"/>
      <c r="CD351" s="38"/>
      <c r="CG351" s="36" t="str">
        <f>S351</f>
        <v>不定詞</v>
      </c>
    </row>
    <row r="352" spans="18:85" ht="16.5" customHeight="1">
      <c r="R352" s="35">
        <v>1</v>
      </c>
      <c r="S352" s="55" t="s">
        <v>1941</v>
      </c>
      <c r="U352" s="40">
        <v>3</v>
      </c>
      <c r="V352" s="42">
        <f t="shared" si="160"/>
        <v>342</v>
      </c>
      <c r="W352" s="53" t="s">
        <v>1952</v>
      </c>
      <c r="X352" s="41" t="s">
        <v>1951</v>
      </c>
      <c r="Y352" s="42">
        <f ca="1" t="shared" si="182"/>
        <v>0.20709768454486444</v>
      </c>
      <c r="Z352" s="42">
        <f>COUNTA(AB134:AN134)</f>
        <v>6</v>
      </c>
      <c r="AA352" s="42" t="s">
        <v>1950</v>
      </c>
      <c r="AB352" s="42" t="s">
        <v>1949</v>
      </c>
      <c r="AC352" s="39" t="s">
        <v>1948</v>
      </c>
      <c r="AD352" s="39" t="s">
        <v>1947</v>
      </c>
      <c r="AE352" s="39" t="s">
        <v>1946</v>
      </c>
      <c r="AF352" s="39" t="s">
        <v>1945</v>
      </c>
      <c r="AG352" s="39" t="s">
        <v>1944</v>
      </c>
      <c r="AH352" s="39" t="s">
        <v>1922</v>
      </c>
      <c r="AI352" s="39" t="s">
        <v>1943</v>
      </c>
      <c r="AJ352" s="39" t="s">
        <v>1942</v>
      </c>
      <c r="AP352" s="39">
        <f ca="1" t="shared" si="183"/>
        <v>0.28911417002737316</v>
      </c>
      <c r="AQ352" s="39">
        <f ca="1" t="shared" si="183"/>
        <v>0.6015908388318334</v>
      </c>
      <c r="AR352" s="39">
        <f ca="1" t="shared" si="183"/>
        <v>0.43495516743578744</v>
      </c>
      <c r="AS352" s="39">
        <f ca="1" t="shared" si="183"/>
        <v>0.9060263868684242</v>
      </c>
      <c r="AT352" s="39">
        <f ca="1" t="shared" si="183"/>
        <v>0.2964724347938992</v>
      </c>
      <c r="AU352" s="39">
        <f ca="1" t="shared" si="183"/>
        <v>0.8671091108838029</v>
      </c>
      <c r="AV352" s="39">
        <f ca="1" t="shared" si="180"/>
        <v>0.08990498982863393</v>
      </c>
      <c r="AW352" s="39">
        <f ca="1" t="shared" si="180"/>
        <v>0.16823210701382613</v>
      </c>
      <c r="AX352" s="39">
        <f ca="1">IF(AJ352=0,"",RAND())</f>
        <v>0.8556234382618906</v>
      </c>
      <c r="BD352" s="38">
        <f t="shared" si="184"/>
        <v>7</v>
      </c>
      <c r="BE352" s="38">
        <f t="shared" si="184"/>
        <v>4</v>
      </c>
      <c r="BF352" s="38">
        <f t="shared" si="184"/>
        <v>5</v>
      </c>
      <c r="BG352" s="38">
        <f t="shared" si="184"/>
        <v>1</v>
      </c>
      <c r="BH352" s="38">
        <f t="shared" si="184"/>
        <v>6</v>
      </c>
      <c r="BI352" s="38">
        <f t="shared" si="184"/>
        <v>2</v>
      </c>
      <c r="BJ352" s="38">
        <f t="shared" si="181"/>
        <v>9</v>
      </c>
      <c r="BK352" s="38">
        <f t="shared" si="181"/>
        <v>8</v>
      </c>
      <c r="BL352" s="38">
        <f>RANK(AX352,$AP352:$BB352)</f>
        <v>3</v>
      </c>
      <c r="BR352" s="38">
        <v>350</v>
      </c>
      <c r="BS352" s="38" t="str">
        <f>HLOOKUP(BD352,$AB$2:$AN352,$BR352+1)</f>
        <v>the</v>
      </c>
      <c r="BT352" s="38" t="str">
        <f>HLOOKUP(BE352,$AB$2:$AN352,$BR352+1)</f>
        <v>to</v>
      </c>
      <c r="BU352" s="38" t="str">
        <f>HLOOKUP(BF352,$AB$2:$AN352,$BR352+1)</f>
        <v>wake</v>
      </c>
      <c r="BV352" s="38" t="str">
        <f>HLOOKUP(BG352,$AB$2:$AN352,$BR352+1)</f>
        <v>be</v>
      </c>
      <c r="BW352" s="38" t="str">
        <f>HLOOKUP(BH352,$AB$2:$AN352,$BR352+1)</f>
        <v>up</v>
      </c>
      <c r="BX352" s="38" t="str">
        <f>HLOOKUP(BI352,$AB$2:$AN352,$BR352+1)</f>
        <v>careful</v>
      </c>
      <c r="BY352" s="38" t="str">
        <f>HLOOKUP(BJ352,$AB$2:$AN352,$BR352+1)</f>
        <v>baby</v>
      </c>
      <c r="BZ352" s="38" t="str">
        <f>HLOOKUP(BK352,$AB$2:$AN352,$BR352+1)</f>
        <v>sleeping</v>
      </c>
      <c r="CA352" s="38" t="str">
        <f>HLOOKUP(BL352,$AB$2:$AN352,$BR352+1)</f>
        <v>not</v>
      </c>
      <c r="CB352" s="38"/>
      <c r="CC352" s="38"/>
      <c r="CD352" s="38"/>
      <c r="CG352" s="36" t="str">
        <f>S352</f>
        <v>不定詞</v>
      </c>
    </row>
    <row r="353" spans="18:85" ht="16.5" customHeight="1">
      <c r="R353" s="35">
        <v>1</v>
      </c>
      <c r="S353" s="55" t="s">
        <v>1941</v>
      </c>
      <c r="U353" s="40">
        <v>3</v>
      </c>
      <c r="V353" s="42">
        <f t="shared" si="160"/>
        <v>384</v>
      </c>
      <c r="W353" s="53" t="s">
        <v>1940</v>
      </c>
      <c r="X353" s="41" t="s">
        <v>1939</v>
      </c>
      <c r="Y353" s="42">
        <f ca="1" t="shared" si="182"/>
        <v>0.11768691511362062</v>
      </c>
      <c r="Z353" s="42">
        <f>COUNTA(AB353:AN353)</f>
        <v>8</v>
      </c>
      <c r="AA353" s="42" t="s">
        <v>1938</v>
      </c>
      <c r="AB353" s="42" t="s">
        <v>1937</v>
      </c>
      <c r="AC353" s="39" t="s">
        <v>1936</v>
      </c>
      <c r="AD353" s="39" t="s">
        <v>1935</v>
      </c>
      <c r="AE353" s="39" t="s">
        <v>1934</v>
      </c>
      <c r="AF353" s="39" t="s">
        <v>1933</v>
      </c>
      <c r="AG353" s="39" t="s">
        <v>1932</v>
      </c>
      <c r="AH353" s="39" t="s">
        <v>1931</v>
      </c>
      <c r="AI353" s="39" t="s">
        <v>1930</v>
      </c>
      <c r="AP353" s="39">
        <f ca="1" t="shared" si="183"/>
        <v>0.02478164200977062</v>
      </c>
      <c r="AQ353" s="39">
        <f ca="1" t="shared" si="183"/>
        <v>0.5918331779572725</v>
      </c>
      <c r="AR353" s="39">
        <f ca="1" t="shared" si="183"/>
        <v>0.6049677183734881</v>
      </c>
      <c r="AS353" s="39">
        <f ca="1" t="shared" si="183"/>
        <v>0.5992891460262513</v>
      </c>
      <c r="AT353" s="39">
        <f ca="1" t="shared" si="183"/>
        <v>0.8300301238137591</v>
      </c>
      <c r="AU353" s="39">
        <f ca="1" t="shared" si="183"/>
        <v>0.9371729749278135</v>
      </c>
      <c r="AV353" s="39">
        <f ca="1" t="shared" si="180"/>
        <v>0.18711376605623276</v>
      </c>
      <c r="AW353" s="39">
        <f ca="1" t="shared" si="180"/>
        <v>0.4757981320274931</v>
      </c>
      <c r="BD353" s="38">
        <f t="shared" si="184"/>
        <v>8</v>
      </c>
      <c r="BE353" s="38">
        <f t="shared" si="184"/>
        <v>5</v>
      </c>
      <c r="BF353" s="38">
        <f t="shared" si="184"/>
        <v>3</v>
      </c>
      <c r="BG353" s="38">
        <f t="shared" si="184"/>
        <v>4</v>
      </c>
      <c r="BH353" s="38">
        <f t="shared" si="184"/>
        <v>2</v>
      </c>
      <c r="BI353" s="38">
        <f t="shared" si="184"/>
        <v>1</v>
      </c>
      <c r="BJ353" s="38">
        <f t="shared" si="181"/>
        <v>7</v>
      </c>
      <c r="BK353" s="38">
        <f t="shared" si="181"/>
        <v>6</v>
      </c>
      <c r="BR353" s="38">
        <v>351</v>
      </c>
      <c r="BS353" s="38" t="str">
        <f>HLOOKUP(BD353,$AB$2:$AN353,$BR353+1)</f>
        <v>do</v>
      </c>
      <c r="BT353" s="38" t="str">
        <f>HLOOKUP(BE353,$AB$2:$AN353,$BR353+1)</f>
        <v>tell</v>
      </c>
      <c r="BU353" s="38" t="str">
        <f>HLOOKUP(BF353,$AB$2:$AN353,$BR353+1)</f>
        <v>the</v>
      </c>
      <c r="BV353" s="38" t="str">
        <f>HLOOKUP(BG353,$AB$2:$AN353,$BR353+1)</f>
        <v>teacher</v>
      </c>
      <c r="BW353" s="38" t="str">
        <f>HLOOKUP(BH353,$AB$2:$AN353,$BR353+1)</f>
        <v>did</v>
      </c>
      <c r="BX353" s="38" t="str">
        <f>HLOOKUP(BI353,$AB$2:$AN353,$BR353+1)</f>
        <v>what</v>
      </c>
      <c r="BY353" s="38" t="str">
        <f>HLOOKUP(BJ353,$AB$2:$AN353,$BR353+1)</f>
        <v>to</v>
      </c>
      <c r="BZ353" s="38" t="str">
        <f>HLOOKUP(BK353,$AB$2:$AN353,$BR353+1)</f>
        <v>you</v>
      </c>
      <c r="CA353" s="38"/>
      <c r="CB353" s="38"/>
      <c r="CC353" s="38"/>
      <c r="CD353" s="38"/>
      <c r="CG353" s="36" t="str">
        <f>S353</f>
        <v>不定詞</v>
      </c>
    </row>
    <row r="354" spans="18:85" ht="16.5" customHeight="1">
      <c r="R354" s="35">
        <v>1</v>
      </c>
      <c r="S354" s="2" t="s">
        <v>1296</v>
      </c>
      <c r="T354" s="2"/>
      <c r="U354" s="1">
        <v>3</v>
      </c>
      <c r="V354" s="42">
        <f>IF(R354=1,RANK(Y354,Y$3:Y$999),"")</f>
        <v>343</v>
      </c>
      <c r="W354" s="44" t="s">
        <v>435</v>
      </c>
      <c r="X354" s="45" t="s">
        <v>436</v>
      </c>
      <c r="Y354" s="42">
        <f ca="1" t="shared" si="182"/>
        <v>0.20229542194042338</v>
      </c>
      <c r="Z354" s="42">
        <f>COUNTA(AB354:AN354)</f>
        <v>7</v>
      </c>
      <c r="AA354" s="42" t="s">
        <v>437</v>
      </c>
      <c r="AB354" s="49" t="s">
        <v>438</v>
      </c>
      <c r="AC354" s="39" t="s">
        <v>439</v>
      </c>
      <c r="AD354" s="39" t="s">
        <v>440</v>
      </c>
      <c r="AE354" s="39" t="s">
        <v>441</v>
      </c>
      <c r="AF354" s="39" t="s">
        <v>442</v>
      </c>
      <c r="AG354" s="39" t="s">
        <v>443</v>
      </c>
      <c r="AH354" s="39" t="s">
        <v>444</v>
      </c>
      <c r="AP354" s="39">
        <f aca="true" ca="1" t="shared" si="185" ref="AP354:AV354">IF(AB354=0,"",RAND())</f>
        <v>0.09899019351154181</v>
      </c>
      <c r="AQ354" s="39">
        <f ca="1" t="shared" si="185"/>
        <v>0.39401747685214555</v>
      </c>
      <c r="AR354" s="39">
        <f ca="1" t="shared" si="185"/>
        <v>0.8569671649214854</v>
      </c>
      <c r="AS354" s="39">
        <f ca="1" t="shared" si="185"/>
        <v>0.48585369390802935</v>
      </c>
      <c r="AT354" s="39">
        <f ca="1" t="shared" si="185"/>
        <v>0.7804548707562393</v>
      </c>
      <c r="AU354" s="39">
        <f ca="1" t="shared" si="185"/>
        <v>0.05861269702632388</v>
      </c>
      <c r="AV354" s="39">
        <f ca="1" t="shared" si="185"/>
        <v>0.29568146453451905</v>
      </c>
      <c r="BD354" s="38">
        <f aca="true" t="shared" si="186" ref="BD354:BJ354">RANK(AP354,$AP354:$BB354)</f>
        <v>6</v>
      </c>
      <c r="BE354" s="38">
        <f t="shared" si="186"/>
        <v>4</v>
      </c>
      <c r="BF354" s="38">
        <f t="shared" si="186"/>
        <v>1</v>
      </c>
      <c r="BG354" s="38">
        <f t="shared" si="186"/>
        <v>3</v>
      </c>
      <c r="BH354" s="38">
        <f t="shared" si="186"/>
        <v>2</v>
      </c>
      <c r="BI354" s="38">
        <f t="shared" si="186"/>
        <v>7</v>
      </c>
      <c r="BJ354" s="38">
        <f t="shared" si="186"/>
        <v>5</v>
      </c>
      <c r="BR354" s="38">
        <v>352</v>
      </c>
      <c r="BS354" s="38" t="str">
        <f>HLOOKUP(BD354,$AB$2:$AN434,$BR354+1)</f>
        <v>to</v>
      </c>
      <c r="BT354" s="38" t="str">
        <f>HLOOKUP(BE354,$AB$2:$AN434,$BR354+1)</f>
        <v>something</v>
      </c>
      <c r="BU354" s="38" t="str">
        <f>HLOOKUP(BF354,$AB$2:$AN434,$BR354+1)</f>
        <v>would</v>
      </c>
      <c r="BV354" s="38" t="str">
        <f>HLOOKUP(BG354,$AB$2:$AN434,$BR354+1)</f>
        <v>like</v>
      </c>
      <c r="BW354" s="38" t="str">
        <f>HLOOKUP(BH354,$AB$2:$AN434,$BR354+1)</f>
        <v>you</v>
      </c>
      <c r="BX354" s="38" t="str">
        <f>HLOOKUP(BI354,$AB$2:$AN434,$BR354+1)</f>
        <v>drink</v>
      </c>
      <c r="BY354" s="38" t="str">
        <f>HLOOKUP(BJ354,$AB$2:$AN434,$BR354+1)</f>
        <v>hot</v>
      </c>
      <c r="BZ354" s="38"/>
      <c r="CA354" s="38"/>
      <c r="CB354" s="38"/>
      <c r="CC354" s="38"/>
      <c r="CD354" s="38"/>
      <c r="CE354" s="38"/>
      <c r="CG354" s="36" t="str">
        <f>S354</f>
        <v>不定詞</v>
      </c>
    </row>
    <row r="355" spans="18:85" ht="16.5" customHeight="1">
      <c r="R355" s="35">
        <v>1</v>
      </c>
      <c r="S355" s="2" t="s">
        <v>1551</v>
      </c>
      <c r="T355" s="2"/>
      <c r="U355" s="1">
        <v>2</v>
      </c>
      <c r="V355" s="42">
        <f aca="true" t="shared" si="187" ref="V355:V380">IF(R355=1,RANK(Y355,Y$3:Y$998),"")</f>
        <v>425</v>
      </c>
      <c r="W355" s="5" t="s">
        <v>1552</v>
      </c>
      <c r="X355" s="7" t="s">
        <v>1555</v>
      </c>
      <c r="Y355" s="42">
        <f ca="1" t="shared" si="165"/>
        <v>0.014520330868069475</v>
      </c>
      <c r="Z355" s="42">
        <f t="shared" si="166"/>
        <v>5</v>
      </c>
      <c r="AA355" s="42" t="s">
        <v>104</v>
      </c>
      <c r="AB355" s="42" t="s">
        <v>2080</v>
      </c>
      <c r="AC355" s="39" t="s">
        <v>293</v>
      </c>
      <c r="AD355" s="39" t="s">
        <v>51</v>
      </c>
      <c r="AE355" s="39" t="s">
        <v>2105</v>
      </c>
      <c r="AF355" s="39" t="s">
        <v>40</v>
      </c>
      <c r="AP355" s="39">
        <f ca="1" t="shared" si="167"/>
        <v>0.9436505226915521</v>
      </c>
      <c r="AQ355" s="39">
        <f ca="1" t="shared" si="168"/>
        <v>0.8031103537335715</v>
      </c>
      <c r="AR355" s="39">
        <f ca="1" t="shared" si="169"/>
        <v>0.5581110174060537</v>
      </c>
      <c r="AS355" s="39">
        <f ca="1" t="shared" si="170"/>
        <v>0.8677051546199666</v>
      </c>
      <c r="AT355" s="39">
        <f aca="true" ca="1" t="shared" si="188" ref="AT355:AT387">IF(AF355=0,"",RAND())</f>
        <v>0.4196289448537138</v>
      </c>
      <c r="BC355" s="38">
        <f ca="1">IF(AO355=0,"",RAND())</f>
      </c>
      <c r="BD355" s="38">
        <f t="shared" si="171"/>
        <v>1</v>
      </c>
      <c r="BE355" s="38">
        <f t="shared" si="172"/>
        <v>3</v>
      </c>
      <c r="BF355" s="38">
        <f t="shared" si="173"/>
        <v>4</v>
      </c>
      <c r="BG355" s="38">
        <f t="shared" si="174"/>
        <v>2</v>
      </c>
      <c r="BH355" s="38">
        <f aca="true" t="shared" si="189" ref="BH355:BH387">RANK(AT355,$AP355:$BB355)</f>
        <v>5</v>
      </c>
      <c r="BR355" s="38">
        <v>353</v>
      </c>
      <c r="BS355" s="38" t="str">
        <f>HLOOKUP(BD355,$AB$2:$AN355,$BR355+1)</f>
        <v>we</v>
      </c>
      <c r="BT355" s="38" t="str">
        <f>HLOOKUP(BE355,$AB$2:$AN355,$BR355+1)</f>
        <v>listening</v>
      </c>
      <c r="BU355" s="38" t="str">
        <f>HLOOKUP(BF355,$AB$2:$AN355,$BR355+1)</f>
        <v>to</v>
      </c>
      <c r="BV355" s="38" t="str">
        <f>HLOOKUP(BG355,$AB$2:$AN355,$BR355+1)</f>
        <v>enjoyed</v>
      </c>
      <c r="BW355" s="38" t="str">
        <f>HLOOKUP(BH355,$AB$2:$AN355,$BR355+1)</f>
        <v>music</v>
      </c>
      <c r="BZ355" s="38"/>
      <c r="CA355" s="38"/>
      <c r="CB355" s="38"/>
      <c r="CC355" s="38"/>
      <c r="CD355" s="38"/>
      <c r="CE355" s="38"/>
      <c r="CG355" s="36" t="str">
        <f t="shared" si="175"/>
        <v>動名詞</v>
      </c>
    </row>
    <row r="356" spans="18:85" ht="16.5" customHeight="1">
      <c r="R356" s="35">
        <v>1</v>
      </c>
      <c r="S356" s="2" t="s">
        <v>1551</v>
      </c>
      <c r="T356" s="2"/>
      <c r="U356" s="1">
        <v>2</v>
      </c>
      <c r="V356" s="42">
        <f t="shared" si="187"/>
        <v>91</v>
      </c>
      <c r="W356" s="5" t="s">
        <v>1556</v>
      </c>
      <c r="X356" s="7" t="s">
        <v>1557</v>
      </c>
      <c r="Y356" s="42">
        <f ca="1" t="shared" si="165"/>
        <v>0.8154964553103177</v>
      </c>
      <c r="Z356" s="42">
        <f t="shared" si="166"/>
        <v>5</v>
      </c>
      <c r="AA356" s="42" t="s">
        <v>2038</v>
      </c>
      <c r="AB356" s="42" t="s">
        <v>1558</v>
      </c>
      <c r="AC356" s="39" t="s">
        <v>2060</v>
      </c>
      <c r="AD356" s="39" t="s">
        <v>389</v>
      </c>
      <c r="AE356" s="39" t="s">
        <v>79</v>
      </c>
      <c r="AF356" s="39" t="s">
        <v>147</v>
      </c>
      <c r="AP356" s="39">
        <f ca="1" t="shared" si="167"/>
        <v>0.6842432303723331</v>
      </c>
      <c r="AQ356" s="39">
        <f ca="1" t="shared" si="168"/>
        <v>0.1640924866838107</v>
      </c>
      <c r="AR356" s="39">
        <f ca="1" t="shared" si="169"/>
        <v>0.7636387217050038</v>
      </c>
      <c r="AS356" s="39">
        <f ca="1" t="shared" si="170"/>
        <v>0.6666808793636465</v>
      </c>
      <c r="AT356" s="39">
        <f ca="1" t="shared" si="188"/>
        <v>0.9072128648422986</v>
      </c>
      <c r="BC356" s="38">
        <f ca="1">IF(AO356=0,"",RAND())</f>
      </c>
      <c r="BD356" s="38">
        <f t="shared" si="171"/>
        <v>3</v>
      </c>
      <c r="BE356" s="38">
        <f t="shared" si="172"/>
        <v>5</v>
      </c>
      <c r="BF356" s="38">
        <f t="shared" si="173"/>
        <v>2</v>
      </c>
      <c r="BG356" s="38">
        <f t="shared" si="174"/>
        <v>4</v>
      </c>
      <c r="BH356" s="38">
        <f t="shared" si="189"/>
        <v>1</v>
      </c>
      <c r="BR356" s="38">
        <v>354</v>
      </c>
      <c r="BS356" s="38" t="str">
        <f>HLOOKUP(BD356,$AB$2:$AN356,$BR356+1)</f>
        <v>for</v>
      </c>
      <c r="BT356" s="38" t="str">
        <f>HLOOKUP(BE356,$AB$2:$AN356,$BR356+1)</f>
        <v>me</v>
      </c>
      <c r="BU356" s="38" t="str">
        <f>HLOOKUP(BF356,$AB$2:$AN356,$BR356+1)</f>
        <v>you</v>
      </c>
      <c r="BV356" s="38" t="str">
        <f>HLOOKUP(BG356,$AB$2:$AN356,$BR356+1)</f>
        <v>helping</v>
      </c>
      <c r="BW356" s="38" t="str">
        <f>HLOOKUP(BH356,$AB$2:$AN356,$BR356+1)</f>
        <v>thank</v>
      </c>
      <c r="BZ356" s="38"/>
      <c r="CA356" s="38"/>
      <c r="CB356" s="38"/>
      <c r="CC356" s="38"/>
      <c r="CD356" s="38"/>
      <c r="CE356" s="38"/>
      <c r="CG356" s="36" t="str">
        <f t="shared" si="175"/>
        <v>動名詞</v>
      </c>
    </row>
    <row r="357" spans="18:85" ht="16.5" customHeight="1">
      <c r="R357" s="35">
        <v>1</v>
      </c>
      <c r="S357" s="2" t="s">
        <v>1551</v>
      </c>
      <c r="T357" s="2"/>
      <c r="U357" s="1">
        <v>3</v>
      </c>
      <c r="V357" s="42">
        <f t="shared" si="187"/>
        <v>344</v>
      </c>
      <c r="W357" s="2" t="s">
        <v>1559</v>
      </c>
      <c r="X357" s="45" t="s">
        <v>1560</v>
      </c>
      <c r="Y357" s="42">
        <f ca="1" t="shared" si="165"/>
        <v>0.2020146026298315</v>
      </c>
      <c r="Z357" s="42">
        <f t="shared" si="166"/>
        <v>5</v>
      </c>
      <c r="AA357" s="42" t="s">
        <v>2038</v>
      </c>
      <c r="AB357" s="42" t="s">
        <v>11</v>
      </c>
      <c r="AC357" s="39" t="s">
        <v>1561</v>
      </c>
      <c r="AD357" s="39" t="s">
        <v>1562</v>
      </c>
      <c r="AE357" s="39" t="s">
        <v>119</v>
      </c>
      <c r="AF357" s="39" t="s">
        <v>1072</v>
      </c>
      <c r="AP357" s="39">
        <f ca="1" t="shared" si="167"/>
        <v>0.015396339681775117</v>
      </c>
      <c r="AQ357" s="39">
        <f ca="1" t="shared" si="168"/>
        <v>0.41877901471342865</v>
      </c>
      <c r="AR357" s="39">
        <f ca="1" t="shared" si="169"/>
        <v>0.04003050058281543</v>
      </c>
      <c r="AS357" s="39">
        <f ca="1" t="shared" si="170"/>
        <v>0.5048166245127463</v>
      </c>
      <c r="AT357" s="39">
        <f ca="1" t="shared" si="188"/>
        <v>0.3508732238303522</v>
      </c>
      <c r="BC357" s="38">
        <f ca="1">IF(AO357=0,"",RAND())</f>
      </c>
      <c r="BD357" s="38">
        <f t="shared" si="171"/>
        <v>5</v>
      </c>
      <c r="BE357" s="38">
        <f t="shared" si="172"/>
        <v>2</v>
      </c>
      <c r="BF357" s="38">
        <f t="shared" si="173"/>
        <v>4</v>
      </c>
      <c r="BG357" s="38">
        <f t="shared" si="174"/>
        <v>1</v>
      </c>
      <c r="BH357" s="38">
        <f t="shared" si="189"/>
        <v>3</v>
      </c>
      <c r="BR357" s="38">
        <v>355</v>
      </c>
      <c r="BS357" s="38" t="str">
        <f>HLOOKUP(BD357,$AB$2:$AN357,$BR357+1)</f>
        <v>before</v>
      </c>
      <c r="BT357" s="38" t="str">
        <f>HLOOKUP(BE357,$AB$2:$AN357,$BR357+1)</f>
        <v>remember</v>
      </c>
      <c r="BU357" s="38" t="str">
        <f>HLOOKUP(BF357,$AB$2:$AN357,$BR357+1)</f>
        <v>him</v>
      </c>
      <c r="BV357" s="38" t="str">
        <f>HLOOKUP(BG357,$AB$2:$AN357,$BR357+1)</f>
        <v>I</v>
      </c>
      <c r="BW357" s="38" t="str">
        <f>HLOOKUP(BH357,$AB$2:$AN357,$BR357+1)</f>
        <v>seeing</v>
      </c>
      <c r="BZ357" s="38"/>
      <c r="CA357" s="38"/>
      <c r="CB357" s="38"/>
      <c r="CC357" s="38"/>
      <c r="CD357" s="38"/>
      <c r="CE357" s="38"/>
      <c r="CG357" s="36" t="str">
        <f t="shared" si="175"/>
        <v>動名詞</v>
      </c>
    </row>
    <row r="358" spans="18:85" ht="16.5" customHeight="1">
      <c r="R358" s="35">
        <v>1</v>
      </c>
      <c r="S358" s="2" t="s">
        <v>1551</v>
      </c>
      <c r="T358" s="2"/>
      <c r="U358" s="1">
        <v>3</v>
      </c>
      <c r="V358" s="42">
        <f t="shared" si="187"/>
        <v>347</v>
      </c>
      <c r="W358" s="2" t="s">
        <v>1563</v>
      </c>
      <c r="X358" s="45" t="s">
        <v>1564</v>
      </c>
      <c r="Y358" s="42">
        <f ca="1" t="shared" si="165"/>
        <v>0.19673942757523855</v>
      </c>
      <c r="Z358" s="42">
        <f t="shared" si="166"/>
        <v>6</v>
      </c>
      <c r="AA358" s="42" t="s">
        <v>2038</v>
      </c>
      <c r="AB358" s="42" t="s">
        <v>1565</v>
      </c>
      <c r="AC358" s="39" t="s">
        <v>47</v>
      </c>
      <c r="AD358" s="39" t="s">
        <v>1881</v>
      </c>
      <c r="AE358" s="39" t="s">
        <v>1532</v>
      </c>
      <c r="AF358" s="39" t="s">
        <v>389</v>
      </c>
      <c r="AG358" s="39" t="s">
        <v>147</v>
      </c>
      <c r="AP358" s="39">
        <f ca="1" t="shared" si="167"/>
        <v>0.8684842118894569</v>
      </c>
      <c r="AQ358" s="39">
        <f ca="1" t="shared" si="168"/>
        <v>0.5947719663562436</v>
      </c>
      <c r="AR358" s="39">
        <f ca="1" t="shared" si="169"/>
        <v>0.46680858466869957</v>
      </c>
      <c r="AS358" s="39">
        <f ca="1" t="shared" si="170"/>
        <v>0.41224489942082165</v>
      </c>
      <c r="AT358" s="39">
        <f ca="1" t="shared" si="188"/>
        <v>0.7384370312984432</v>
      </c>
      <c r="AU358" s="39">
        <f aca="true" ca="1" t="shared" si="190" ref="AU358:AU370">IF(AG358=0,"",RAND())</f>
        <v>0.4014113820104761</v>
      </c>
      <c r="BD358" s="38">
        <f t="shared" si="171"/>
        <v>1</v>
      </c>
      <c r="BE358" s="38">
        <f t="shared" si="172"/>
        <v>3</v>
      </c>
      <c r="BF358" s="38">
        <f t="shared" si="173"/>
        <v>4</v>
      </c>
      <c r="BG358" s="38">
        <f t="shared" si="174"/>
        <v>5</v>
      </c>
      <c r="BH358" s="38">
        <f t="shared" si="189"/>
        <v>2</v>
      </c>
      <c r="BI358" s="38">
        <f aca="true" t="shared" si="191" ref="BI358:BI370">RANK(AU358,$AP358:$BB358)</f>
        <v>6</v>
      </c>
      <c r="BR358" s="38">
        <v>356</v>
      </c>
      <c r="BS358" s="38" t="str">
        <f>HLOOKUP(BD358,$AB$2:$AN358,$BR358+1)</f>
        <v>speaking</v>
      </c>
      <c r="BT358" s="38" t="str">
        <f>HLOOKUP(BE358,$AB$2:$AN358,$BR358+1)</f>
        <v>is</v>
      </c>
      <c r="BU358" s="38" t="str">
        <f>HLOOKUP(BF358,$AB$2:$AN358,$BR358+1)</f>
        <v>easy</v>
      </c>
      <c r="BV358" s="38" t="str">
        <f>HLOOKUP(BG358,$AB$2:$AN358,$BR358+1)</f>
        <v>for</v>
      </c>
      <c r="BW358" s="38" t="str">
        <f>HLOOKUP(BH358,$AB$2:$AN358,$BR358+1)</f>
        <v>English</v>
      </c>
      <c r="BX358" s="38" t="str">
        <f>HLOOKUP(BI358,$AB$2:$AN358,$BR358+1)</f>
        <v>me</v>
      </c>
      <c r="BZ358" s="38"/>
      <c r="CA358" s="38"/>
      <c r="CB358" s="38"/>
      <c r="CC358" s="38"/>
      <c r="CD358" s="38"/>
      <c r="CE358" s="38"/>
      <c r="CG358" s="36" t="str">
        <f t="shared" si="175"/>
        <v>動名詞</v>
      </c>
    </row>
    <row r="359" spans="18:85" ht="16.5" customHeight="1">
      <c r="R359" s="35">
        <v>1</v>
      </c>
      <c r="S359" s="2" t="s">
        <v>1551</v>
      </c>
      <c r="T359" s="2"/>
      <c r="U359" s="1">
        <v>3</v>
      </c>
      <c r="V359" s="42">
        <f t="shared" si="187"/>
        <v>267</v>
      </c>
      <c r="W359" s="2" t="s">
        <v>1566</v>
      </c>
      <c r="X359" s="45" t="s">
        <v>1567</v>
      </c>
      <c r="Y359" s="42">
        <f ca="1" t="shared" si="165"/>
        <v>0.3892452164177578</v>
      </c>
      <c r="Z359" s="42">
        <f t="shared" si="166"/>
        <v>6</v>
      </c>
      <c r="AA359" s="42" t="s">
        <v>2038</v>
      </c>
      <c r="AB359" s="42" t="s">
        <v>149</v>
      </c>
      <c r="AC359" s="39" t="s">
        <v>1568</v>
      </c>
      <c r="AD359" s="39" t="s">
        <v>1881</v>
      </c>
      <c r="AE359" s="39" t="s">
        <v>64</v>
      </c>
      <c r="AF359" s="39" t="s">
        <v>1885</v>
      </c>
      <c r="AG359" s="39" t="s">
        <v>1569</v>
      </c>
      <c r="AP359" s="39">
        <f ca="1" t="shared" si="167"/>
        <v>0.7444963418065713</v>
      </c>
      <c r="AQ359" s="39">
        <f ca="1" t="shared" si="168"/>
        <v>0.9098998823368909</v>
      </c>
      <c r="AR359" s="39">
        <f ca="1" t="shared" si="169"/>
        <v>0.3380714306055017</v>
      </c>
      <c r="AS359" s="39">
        <f ca="1" t="shared" si="170"/>
        <v>0.8630010354690771</v>
      </c>
      <c r="AT359" s="39">
        <f ca="1" t="shared" si="188"/>
        <v>0.4108469766322982</v>
      </c>
      <c r="AU359" s="39">
        <f ca="1" t="shared" si="190"/>
        <v>0.13948450580051075</v>
      </c>
      <c r="BD359" s="38">
        <f t="shared" si="171"/>
        <v>3</v>
      </c>
      <c r="BE359" s="38">
        <f t="shared" si="172"/>
        <v>1</v>
      </c>
      <c r="BF359" s="38">
        <f t="shared" si="173"/>
        <v>5</v>
      </c>
      <c r="BG359" s="38">
        <f t="shared" si="174"/>
        <v>2</v>
      </c>
      <c r="BH359" s="38">
        <f t="shared" si="189"/>
        <v>4</v>
      </c>
      <c r="BI359" s="38">
        <f t="shared" si="191"/>
        <v>6</v>
      </c>
      <c r="BR359" s="38">
        <v>357</v>
      </c>
      <c r="BS359" s="38" t="str">
        <f>HLOOKUP(BD359,$AB$2:$AN359,$BR359+1)</f>
        <v>is</v>
      </c>
      <c r="BT359" s="38" t="str">
        <f>HLOOKUP(BE359,$AB$2:$AN359,$BR359+1)</f>
        <v>my</v>
      </c>
      <c r="BU359" s="38" t="str">
        <f>HLOOKUP(BF359,$AB$2:$AN359,$BR359+1)</f>
        <v>the</v>
      </c>
      <c r="BV359" s="38" t="str">
        <f>HLOOKUP(BG359,$AB$2:$AN359,$BR359+1)</f>
        <v>hobby</v>
      </c>
      <c r="BW359" s="38" t="str">
        <f>HLOOKUP(BH359,$AB$2:$AN359,$BR359+1)</f>
        <v>playing</v>
      </c>
      <c r="BX359" s="38" t="str">
        <f>HLOOKUP(BI359,$AB$2:$AN359,$BR359+1)</f>
        <v>violin</v>
      </c>
      <c r="BZ359" s="38"/>
      <c r="CA359" s="38"/>
      <c r="CB359" s="38"/>
      <c r="CC359" s="38"/>
      <c r="CD359" s="38"/>
      <c r="CE359" s="38"/>
      <c r="CG359" s="36" t="str">
        <f t="shared" si="175"/>
        <v>動名詞</v>
      </c>
    </row>
    <row r="360" spans="18:85" ht="16.5" customHeight="1">
      <c r="R360" s="35">
        <v>1</v>
      </c>
      <c r="S360" s="2" t="s">
        <v>1551</v>
      </c>
      <c r="T360" s="2"/>
      <c r="U360" s="1">
        <v>3</v>
      </c>
      <c r="V360" s="42">
        <f t="shared" si="187"/>
        <v>12</v>
      </c>
      <c r="W360" s="44" t="s">
        <v>1570</v>
      </c>
      <c r="X360" s="7" t="s">
        <v>1571</v>
      </c>
      <c r="Y360" s="42">
        <f ca="1" t="shared" si="165"/>
        <v>0.9885974387991359</v>
      </c>
      <c r="Z360" s="42">
        <f t="shared" si="166"/>
        <v>7</v>
      </c>
      <c r="AA360" s="42" t="s">
        <v>2038</v>
      </c>
      <c r="AB360" s="42" t="s">
        <v>2053</v>
      </c>
      <c r="AC360" s="39" t="s">
        <v>16</v>
      </c>
      <c r="AD360" s="39" t="s">
        <v>1028</v>
      </c>
      <c r="AE360" s="39" t="s">
        <v>265</v>
      </c>
      <c r="AF360" s="39" t="s">
        <v>1572</v>
      </c>
      <c r="AG360" s="39" t="s">
        <v>1900</v>
      </c>
      <c r="AH360" s="39" t="s">
        <v>1573</v>
      </c>
      <c r="AP360" s="39">
        <f ca="1" t="shared" si="167"/>
        <v>0.05075439889694611</v>
      </c>
      <c r="AQ360" s="39">
        <f ca="1" t="shared" si="168"/>
        <v>0.6702785669077154</v>
      </c>
      <c r="AR360" s="39">
        <f ca="1" t="shared" si="169"/>
        <v>0.0171326006726229</v>
      </c>
      <c r="AS360" s="39">
        <f ca="1" t="shared" si="170"/>
        <v>0.9576254380815494</v>
      </c>
      <c r="AT360" s="39">
        <f ca="1" t="shared" si="188"/>
        <v>0.47059820582949746</v>
      </c>
      <c r="AU360" s="39">
        <f ca="1" t="shared" si="190"/>
        <v>0.9563064514945778</v>
      </c>
      <c r="AV360" s="39">
        <f ca="1">IF(AH360=0,"",RAND())</f>
        <v>0.09698712824881905</v>
      </c>
      <c r="BD360" s="38">
        <f t="shared" si="171"/>
        <v>6</v>
      </c>
      <c r="BE360" s="38">
        <f t="shared" si="172"/>
        <v>3</v>
      </c>
      <c r="BF360" s="38">
        <f t="shared" si="173"/>
        <v>7</v>
      </c>
      <c r="BG360" s="38">
        <f t="shared" si="174"/>
        <v>1</v>
      </c>
      <c r="BH360" s="38">
        <f t="shared" si="189"/>
        <v>4</v>
      </c>
      <c r="BI360" s="38">
        <f t="shared" si="191"/>
        <v>2</v>
      </c>
      <c r="BJ360" s="38">
        <f>RANK(AV360,$AP360:$BB360)</f>
        <v>5</v>
      </c>
      <c r="BR360" s="38">
        <v>358</v>
      </c>
      <c r="BS360" s="38" t="str">
        <f>HLOOKUP(BD360,$AB$2:$AN360,$BR360+1)</f>
        <v>his</v>
      </c>
      <c r="BT360" s="38" t="str">
        <f>HLOOKUP(BE360,$AB$2:$AN360,$BR360+1)</f>
        <v>out</v>
      </c>
      <c r="BU360" s="38" t="str">
        <f>HLOOKUP(BF360,$AB$2:$AN360,$BR360+1)</f>
        <v>umbrella</v>
      </c>
      <c r="BV360" s="38" t="str">
        <f>HLOOKUP(BG360,$AB$2:$AN360,$BR360+1)</f>
        <v>he</v>
      </c>
      <c r="BW360" s="38" t="str">
        <f>HLOOKUP(BH360,$AB$2:$AN360,$BR360+1)</f>
        <v>without</v>
      </c>
      <c r="BX360" s="38" t="str">
        <f>HLOOKUP(BI360,$AB$2:$AN360,$BR360+1)</f>
        <v>went</v>
      </c>
      <c r="BY360" s="38" t="str">
        <f>HLOOKUP(BJ360,$AB$2:$AN360,$BR360+1)</f>
        <v>taking</v>
      </c>
      <c r="BZ360" s="38"/>
      <c r="CA360" s="38"/>
      <c r="CB360" s="38"/>
      <c r="CC360" s="38"/>
      <c r="CD360" s="38"/>
      <c r="CE360" s="38"/>
      <c r="CG360" s="36" t="str">
        <f t="shared" si="175"/>
        <v>動名詞</v>
      </c>
    </row>
    <row r="361" spans="18:85" ht="16.5" customHeight="1">
      <c r="R361" s="35">
        <v>1</v>
      </c>
      <c r="S361" s="2" t="s">
        <v>1551</v>
      </c>
      <c r="T361" s="2"/>
      <c r="U361" s="1">
        <v>3</v>
      </c>
      <c r="V361" s="42">
        <f t="shared" si="187"/>
        <v>338</v>
      </c>
      <c r="W361" s="44" t="s">
        <v>1574</v>
      </c>
      <c r="X361" s="7" t="s">
        <v>1575</v>
      </c>
      <c r="Y361" s="42">
        <f ca="1" t="shared" si="165"/>
        <v>0.22677344631331664</v>
      </c>
      <c r="Z361" s="42">
        <f t="shared" si="166"/>
        <v>6</v>
      </c>
      <c r="AA361" s="42" t="s">
        <v>2038</v>
      </c>
      <c r="AB361" s="42" t="s">
        <v>1576</v>
      </c>
      <c r="AC361" s="39" t="s">
        <v>1881</v>
      </c>
      <c r="AD361" s="39" t="s">
        <v>1577</v>
      </c>
      <c r="AE361" s="39" t="s">
        <v>2054</v>
      </c>
      <c r="AF361" s="39" t="s">
        <v>1565</v>
      </c>
      <c r="AG361" s="39" t="s">
        <v>1578</v>
      </c>
      <c r="AP361" s="39">
        <f ca="1" t="shared" si="167"/>
        <v>0.8062087733130654</v>
      </c>
      <c r="AQ361" s="39">
        <f ca="1" t="shared" si="168"/>
        <v>0.9876897076152598</v>
      </c>
      <c r="AR361" s="39">
        <f ca="1" t="shared" si="169"/>
        <v>0.311945489466102</v>
      </c>
      <c r="AS361" s="39">
        <f ca="1" t="shared" si="170"/>
        <v>0.5248543816081166</v>
      </c>
      <c r="AT361" s="39">
        <f ca="1" t="shared" si="188"/>
        <v>0.8279790465878458</v>
      </c>
      <c r="AU361" s="39">
        <f ca="1" t="shared" si="190"/>
        <v>0.7935435392338359</v>
      </c>
      <c r="BD361" s="38">
        <f t="shared" si="171"/>
        <v>3</v>
      </c>
      <c r="BE361" s="38">
        <f t="shared" si="172"/>
        <v>1</v>
      </c>
      <c r="BF361" s="38">
        <f t="shared" si="173"/>
        <v>6</v>
      </c>
      <c r="BG361" s="38">
        <f t="shared" si="174"/>
        <v>5</v>
      </c>
      <c r="BH361" s="38">
        <f t="shared" si="189"/>
        <v>2</v>
      </c>
      <c r="BI361" s="38">
        <f t="shared" si="191"/>
        <v>4</v>
      </c>
      <c r="BR361" s="38">
        <v>359</v>
      </c>
      <c r="BS361" s="38" t="str">
        <f>HLOOKUP(BD361,$AB$2:$AN361,$BR361+1)</f>
        <v>good</v>
      </c>
      <c r="BT361" s="38" t="str">
        <f>HLOOKUP(BE361,$AB$2:$AN361,$BR361+1)</f>
        <v>Jane</v>
      </c>
      <c r="BU361" s="38" t="str">
        <f>HLOOKUP(BF361,$AB$2:$AN361,$BR361+1)</f>
        <v>French</v>
      </c>
      <c r="BV361" s="38" t="str">
        <f>HLOOKUP(BG361,$AB$2:$AN361,$BR361+1)</f>
        <v>speaking</v>
      </c>
      <c r="BW361" s="38" t="str">
        <f>HLOOKUP(BH361,$AB$2:$AN361,$BR361+1)</f>
        <v>is</v>
      </c>
      <c r="BX361" s="38" t="str">
        <f>HLOOKUP(BI361,$AB$2:$AN361,$BR361+1)</f>
        <v>at</v>
      </c>
      <c r="BZ361" s="38"/>
      <c r="CA361" s="38"/>
      <c r="CB361" s="38"/>
      <c r="CC361" s="38"/>
      <c r="CD361" s="38"/>
      <c r="CE361" s="38"/>
      <c r="CG361" s="36" t="str">
        <f t="shared" si="175"/>
        <v>動名詞</v>
      </c>
    </row>
    <row r="362" spans="18:85" ht="16.5" customHeight="1">
      <c r="R362" s="35">
        <v>1</v>
      </c>
      <c r="S362" s="2" t="s">
        <v>1551</v>
      </c>
      <c r="T362" s="2"/>
      <c r="U362" s="1">
        <v>3</v>
      </c>
      <c r="V362" s="42">
        <f t="shared" si="187"/>
        <v>282</v>
      </c>
      <c r="W362" s="44" t="s">
        <v>1579</v>
      </c>
      <c r="X362" s="7" t="s">
        <v>1580</v>
      </c>
      <c r="Y362" s="42">
        <f ca="1" t="shared" si="165"/>
        <v>0.3533432430827219</v>
      </c>
      <c r="Z362" s="42">
        <f t="shared" si="166"/>
        <v>6</v>
      </c>
      <c r="AA362" s="42" t="s">
        <v>104</v>
      </c>
      <c r="AB362" s="42" t="s">
        <v>2053</v>
      </c>
      <c r="AC362" s="39" t="s">
        <v>1881</v>
      </c>
      <c r="AD362" s="39" t="s">
        <v>1581</v>
      </c>
      <c r="AE362" s="39" t="s">
        <v>100</v>
      </c>
      <c r="AF362" s="39" t="s">
        <v>1572</v>
      </c>
      <c r="AG362" s="39" t="s">
        <v>1495</v>
      </c>
      <c r="AP362" s="39">
        <f ca="1" t="shared" si="167"/>
        <v>0.09461580557890192</v>
      </c>
      <c r="AQ362" s="39">
        <f ca="1" t="shared" si="168"/>
        <v>0.4331535903957923</v>
      </c>
      <c r="AR362" s="39">
        <f ca="1" t="shared" si="169"/>
        <v>0.21273827707638038</v>
      </c>
      <c r="AS362" s="39">
        <f ca="1" t="shared" si="170"/>
        <v>0.14630722826652875</v>
      </c>
      <c r="AT362" s="39">
        <f ca="1" t="shared" si="188"/>
        <v>0.513946167131689</v>
      </c>
      <c r="AU362" s="39">
        <f ca="1" t="shared" si="190"/>
        <v>0.6766344003171465</v>
      </c>
      <c r="BD362" s="38">
        <f t="shared" si="171"/>
        <v>6</v>
      </c>
      <c r="BE362" s="38">
        <f t="shared" si="172"/>
        <v>3</v>
      </c>
      <c r="BF362" s="38">
        <f t="shared" si="173"/>
        <v>4</v>
      </c>
      <c r="BG362" s="38">
        <f t="shared" si="174"/>
        <v>5</v>
      </c>
      <c r="BH362" s="38">
        <f t="shared" si="189"/>
        <v>2</v>
      </c>
      <c r="BI362" s="38">
        <f t="shared" si="191"/>
        <v>1</v>
      </c>
      <c r="BR362" s="38">
        <v>360</v>
      </c>
      <c r="BS362" s="38" t="str">
        <f>HLOOKUP(BD362,$AB$2:$AN362,$BR362+1)</f>
        <v>pictures</v>
      </c>
      <c r="BT362" s="38" t="str">
        <f>HLOOKUP(BE362,$AB$2:$AN362,$BR362+1)</f>
        <v>fond</v>
      </c>
      <c r="BU362" s="38" t="str">
        <f>HLOOKUP(BF362,$AB$2:$AN362,$BR362+1)</f>
        <v>of</v>
      </c>
      <c r="BV362" s="38" t="str">
        <f>HLOOKUP(BG362,$AB$2:$AN362,$BR362+1)</f>
        <v>taking</v>
      </c>
      <c r="BW362" s="38" t="str">
        <f>HLOOKUP(BH362,$AB$2:$AN362,$BR362+1)</f>
        <v>is</v>
      </c>
      <c r="BX362" s="38" t="str">
        <f>HLOOKUP(BI362,$AB$2:$AN362,$BR362+1)</f>
        <v>he</v>
      </c>
      <c r="BZ362" s="38"/>
      <c r="CA362" s="38"/>
      <c r="CB362" s="38"/>
      <c r="CC362" s="38"/>
      <c r="CD362" s="38"/>
      <c r="CE362" s="38"/>
      <c r="CG362" s="36" t="str">
        <f t="shared" si="175"/>
        <v>動名詞</v>
      </c>
    </row>
    <row r="363" spans="18:85" ht="16.5" customHeight="1">
      <c r="R363" s="35">
        <v>1</v>
      </c>
      <c r="S363" s="2" t="s">
        <v>1551</v>
      </c>
      <c r="T363" s="2"/>
      <c r="U363" s="1">
        <v>3</v>
      </c>
      <c r="V363" s="42">
        <f t="shared" si="187"/>
        <v>261</v>
      </c>
      <c r="W363" s="44" t="s">
        <v>1582</v>
      </c>
      <c r="X363" s="7" t="s">
        <v>1583</v>
      </c>
      <c r="Y363" s="42">
        <f ca="1" t="shared" si="165"/>
        <v>0.39531731541191695</v>
      </c>
      <c r="Z363" s="42">
        <f t="shared" si="166"/>
        <v>7</v>
      </c>
      <c r="AA363" s="42" t="s">
        <v>68</v>
      </c>
      <c r="AB363" s="42" t="s">
        <v>1584</v>
      </c>
      <c r="AC363" s="39" t="s">
        <v>2024</v>
      </c>
      <c r="AD363" s="39" t="s">
        <v>1200</v>
      </c>
      <c r="AE363" s="39" t="s">
        <v>1585</v>
      </c>
      <c r="AF363" s="39" t="s">
        <v>1586</v>
      </c>
      <c r="AG363" s="39" t="s">
        <v>603</v>
      </c>
      <c r="AH363" s="39" t="s">
        <v>1587</v>
      </c>
      <c r="AP363" s="39">
        <f ca="1" t="shared" si="167"/>
        <v>0.31152578769741257</v>
      </c>
      <c r="AQ363" s="39">
        <f ca="1" t="shared" si="168"/>
        <v>0.7060879762888559</v>
      </c>
      <c r="AR363" s="39">
        <f ca="1" t="shared" si="169"/>
        <v>0.7013421328536928</v>
      </c>
      <c r="AS363" s="39">
        <f ca="1" t="shared" si="170"/>
        <v>0.05285614487197815</v>
      </c>
      <c r="AT363" s="39">
        <f ca="1" t="shared" si="188"/>
        <v>0.09241375611743674</v>
      </c>
      <c r="AU363" s="39">
        <f ca="1" t="shared" si="190"/>
        <v>0.8068258293462292</v>
      </c>
      <c r="AV363" s="39">
        <f ca="1">IF(AH363=0,"",RAND())</f>
        <v>0.04779700931648989</v>
      </c>
      <c r="BD363" s="38">
        <f t="shared" si="171"/>
        <v>4</v>
      </c>
      <c r="BE363" s="38">
        <f t="shared" si="172"/>
        <v>2</v>
      </c>
      <c r="BF363" s="38">
        <f t="shared" si="173"/>
        <v>3</v>
      </c>
      <c r="BG363" s="38">
        <f t="shared" si="174"/>
        <v>6</v>
      </c>
      <c r="BH363" s="38">
        <f t="shared" si="189"/>
        <v>5</v>
      </c>
      <c r="BI363" s="38">
        <f t="shared" si="191"/>
        <v>1</v>
      </c>
      <c r="BJ363" s="38">
        <f>RANK(AV363,$AP363:$BB363)</f>
        <v>7</v>
      </c>
      <c r="BR363" s="38">
        <v>361</v>
      </c>
      <c r="BS363" s="38" t="str">
        <f>HLOOKUP(BD363,$AB$2:$AN363,$BR363+1)</f>
        <v>in</v>
      </c>
      <c r="BT363" s="38" t="str">
        <f>HLOOKUP(BE363,$AB$2:$AN363,$BR363+1)</f>
        <v>am</v>
      </c>
      <c r="BU363" s="38" t="str">
        <f>HLOOKUP(BF363,$AB$2:$AN363,$BR363+1)</f>
        <v>interested</v>
      </c>
      <c r="BV363" s="38" t="str">
        <f>HLOOKUP(BG363,$AB$2:$AN363,$BR363+1)</f>
        <v>old</v>
      </c>
      <c r="BW363" s="38" t="str">
        <f>HLOOKUP(BH363,$AB$2:$AN363,$BR363+1)</f>
        <v>collecting</v>
      </c>
      <c r="BX363" s="38" t="str">
        <f>HLOOKUP(BI363,$AB$2:$AN363,$BR363+1)</f>
        <v>I</v>
      </c>
      <c r="BY363" s="38" t="str">
        <f>HLOOKUP(BJ363,$AB$2:$AN363,$BR363+1)</f>
        <v>coins</v>
      </c>
      <c r="BZ363" s="38"/>
      <c r="CA363" s="38"/>
      <c r="CB363" s="38"/>
      <c r="CC363" s="38"/>
      <c r="CD363" s="38"/>
      <c r="CE363" s="38"/>
      <c r="CG363" s="36" t="str">
        <f t="shared" si="175"/>
        <v>動名詞</v>
      </c>
    </row>
    <row r="364" spans="18:85" ht="16.5" customHeight="1">
      <c r="R364" s="35">
        <v>1</v>
      </c>
      <c r="S364" s="2" t="s">
        <v>1551</v>
      </c>
      <c r="T364" s="2"/>
      <c r="U364" s="1">
        <v>3</v>
      </c>
      <c r="V364" s="42">
        <f t="shared" si="187"/>
        <v>166</v>
      </c>
      <c r="W364" s="44" t="s">
        <v>414</v>
      </c>
      <c r="X364" s="7" t="s">
        <v>502</v>
      </c>
      <c r="Y364" s="42">
        <f ca="1" t="shared" si="165"/>
        <v>0.622681660436341</v>
      </c>
      <c r="Z364" s="42">
        <f t="shared" si="166"/>
        <v>11</v>
      </c>
      <c r="AA364" s="42" t="s">
        <v>2038</v>
      </c>
      <c r="AB364" s="42" t="s">
        <v>1558</v>
      </c>
      <c r="AC364" s="39" t="s">
        <v>2060</v>
      </c>
      <c r="AD364" s="39" t="s">
        <v>503</v>
      </c>
      <c r="AE364" s="39" t="s">
        <v>504</v>
      </c>
      <c r="AF364" s="39" t="s">
        <v>781</v>
      </c>
      <c r="AG364" s="39" t="s">
        <v>505</v>
      </c>
      <c r="AH364" s="39" t="s">
        <v>506</v>
      </c>
      <c r="AI364" s="39" t="s">
        <v>507</v>
      </c>
      <c r="AJ364" s="39" t="s">
        <v>508</v>
      </c>
      <c r="AK364" s="39" t="s">
        <v>509</v>
      </c>
      <c r="AL364" s="39" t="s">
        <v>510</v>
      </c>
      <c r="AP364" s="39">
        <f ca="1" t="shared" si="167"/>
        <v>0.9897524479766038</v>
      </c>
      <c r="AQ364" s="39">
        <f ca="1" t="shared" si="168"/>
        <v>0.5701185782256983</v>
      </c>
      <c r="AR364" s="39">
        <f ca="1" t="shared" si="169"/>
        <v>0.3458837545833564</v>
      </c>
      <c r="AS364" s="39">
        <f ca="1" t="shared" si="170"/>
        <v>0.327846291156499</v>
      </c>
      <c r="AT364" s="39">
        <f ca="1" t="shared" si="188"/>
        <v>0.1356807631432677</v>
      </c>
      <c r="AU364" s="39">
        <f ca="1" t="shared" si="190"/>
        <v>0.7321018300322097</v>
      </c>
      <c r="AV364" s="39">
        <f ca="1">IF(AH364=0,"",RAND())</f>
        <v>0.18339974633189415</v>
      </c>
      <c r="AW364" s="39">
        <f ca="1">IF(AI364=0,"",RAND())</f>
        <v>0.38023572553248086</v>
      </c>
      <c r="AX364" s="39">
        <f ca="1">IF(AJ364=0,"",RAND())</f>
        <v>0.5063874544945417</v>
      </c>
      <c r="AY364" s="39">
        <f ca="1">IF(AK364=0,"",RAND())</f>
        <v>0.44251759089403553</v>
      </c>
      <c r="AZ364" s="39">
        <f ca="1">IF(AL364=0,"",RAND())</f>
        <v>0.17658717032292515</v>
      </c>
      <c r="BC364" s="38">
        <f ca="1">IF(AO364=0,"",RAND())</f>
      </c>
      <c r="BD364" s="38">
        <f t="shared" si="171"/>
        <v>1</v>
      </c>
      <c r="BE364" s="38">
        <f t="shared" si="172"/>
        <v>3</v>
      </c>
      <c r="BF364" s="38">
        <f t="shared" si="173"/>
        <v>7</v>
      </c>
      <c r="BG364" s="38">
        <f t="shared" si="174"/>
        <v>8</v>
      </c>
      <c r="BH364" s="38">
        <f t="shared" si="189"/>
        <v>11</v>
      </c>
      <c r="BI364" s="38">
        <f t="shared" si="191"/>
        <v>2</v>
      </c>
      <c r="BJ364" s="38">
        <f>RANK(AV364,$AP364:$BB364)</f>
        <v>9</v>
      </c>
      <c r="BK364" s="38">
        <f>RANK(AW364,$AP364:$BB364)</f>
        <v>6</v>
      </c>
      <c r="BL364" s="38">
        <f>RANK(AX364,$AP364:$BB364)</f>
        <v>4</v>
      </c>
      <c r="BM364" s="38">
        <f>RANK(AY364,$AP364:$BB364)</f>
        <v>5</v>
      </c>
      <c r="BN364" s="38">
        <f>RANK(AZ364,$AP364:$BB364)</f>
        <v>10</v>
      </c>
      <c r="BR364" s="38">
        <v>362</v>
      </c>
      <c r="BS364" s="38" t="str">
        <f>HLOOKUP(BD364,$AB$2:$AN364,$BR364+1)</f>
        <v>thank</v>
      </c>
      <c r="BT364" s="38" t="str">
        <f>HLOOKUP(BE364,$AB$2:$AN364,$BR364+1)</f>
        <v>very</v>
      </c>
      <c r="BU364" s="38" t="str">
        <f>HLOOKUP(BF364,$AB$2:$AN364,$BR364+1)</f>
        <v>me</v>
      </c>
      <c r="BV364" s="38" t="str">
        <f>HLOOKUP(BG364,$AB$2:$AN364,$BR364+1)</f>
        <v>such</v>
      </c>
      <c r="BW364" s="38" t="str">
        <f>HLOOKUP(BH364,$AB$2:$AN364,$BR364+1)</f>
        <v>doll</v>
      </c>
      <c r="BX364" s="38" t="str">
        <f>HLOOKUP(BI364,$AB$2:$AN364,$BR364+1)</f>
        <v>you</v>
      </c>
      <c r="BY364" s="38" t="str">
        <f>HLOOKUP(BJ364,$AB$2:$AN364,$BR364+1)</f>
        <v>a</v>
      </c>
      <c r="BZ364" s="38" t="str">
        <f>HLOOKUP(BK364,$AB$2:$AN364,$BR364+1)</f>
        <v>sending</v>
      </c>
      <c r="CA364" s="38" t="str">
        <f>HLOOKUP(BL364,$AB$2:$AN364,$BR364+1)</f>
        <v>much</v>
      </c>
      <c r="CB364" s="38" t="str">
        <f>HLOOKUP(BM364,$AB$2:$AN364,$BR364+1)</f>
        <v>for</v>
      </c>
      <c r="CC364" s="38" t="str">
        <f>HLOOKUP(BN364,$AB$2:$AN364,$BR364+1)</f>
        <v>lovely</v>
      </c>
      <c r="CD364" s="38"/>
      <c r="CE364" s="38"/>
      <c r="CG364" s="36" t="str">
        <f t="shared" si="175"/>
        <v>動名詞</v>
      </c>
    </row>
    <row r="365" spans="18:85" ht="16.5" customHeight="1">
      <c r="R365" s="35">
        <v>1</v>
      </c>
      <c r="S365" s="2" t="s">
        <v>1551</v>
      </c>
      <c r="T365" s="2"/>
      <c r="U365" s="1"/>
      <c r="V365" s="42">
        <f t="shared" si="187"/>
        <v>185</v>
      </c>
      <c r="W365" s="44" t="s">
        <v>513</v>
      </c>
      <c r="X365" s="7" t="s">
        <v>2009</v>
      </c>
      <c r="Y365" s="42">
        <f ca="1" t="shared" si="165"/>
        <v>0.5679141453048535</v>
      </c>
      <c r="Z365" s="42">
        <f t="shared" si="166"/>
        <v>8</v>
      </c>
      <c r="AA365" s="42" t="s">
        <v>2014</v>
      </c>
      <c r="AB365" s="42" t="s">
        <v>544</v>
      </c>
      <c r="AC365" s="39" t="s">
        <v>545</v>
      </c>
      <c r="AD365" s="39" t="s">
        <v>1456</v>
      </c>
      <c r="AE365" s="39" t="s">
        <v>546</v>
      </c>
      <c r="AF365" s="39" t="s">
        <v>547</v>
      </c>
      <c r="AG365" s="39" t="s">
        <v>548</v>
      </c>
      <c r="AH365" s="39" t="s">
        <v>549</v>
      </c>
      <c r="AI365" s="39" t="s">
        <v>2010</v>
      </c>
      <c r="AP365" s="39">
        <f ca="1" t="shared" si="167"/>
        <v>0.7771857224083094</v>
      </c>
      <c r="AQ365" s="39">
        <f ca="1" t="shared" si="168"/>
        <v>0.9523067720067111</v>
      </c>
      <c r="AR365" s="39">
        <f ca="1" t="shared" si="169"/>
        <v>0.8161348779097102</v>
      </c>
      <c r="AS365" s="39">
        <f ca="1" t="shared" si="170"/>
        <v>0.6304414885166896</v>
      </c>
      <c r="AT365" s="39">
        <f ca="1" t="shared" si="188"/>
        <v>0.47196295126364696</v>
      </c>
      <c r="AU365" s="39">
        <f ca="1" t="shared" si="190"/>
        <v>0.35947136027676496</v>
      </c>
      <c r="AV365" s="39">
        <f ca="1">IF(AH365=0,"",RAND())</f>
        <v>0.5795562781086903</v>
      </c>
      <c r="AW365" s="39">
        <f ca="1">IF(AI365=0,"",RAND())</f>
        <v>0.03353430544703606</v>
      </c>
      <c r="BD365" s="38">
        <f t="shared" si="171"/>
        <v>3</v>
      </c>
      <c r="BE365" s="38">
        <f t="shared" si="172"/>
        <v>1</v>
      </c>
      <c r="BF365" s="38">
        <f t="shared" si="173"/>
        <v>2</v>
      </c>
      <c r="BG365" s="38">
        <f t="shared" si="174"/>
        <v>4</v>
      </c>
      <c r="BH365" s="38">
        <f t="shared" si="189"/>
        <v>6</v>
      </c>
      <c r="BI365" s="38">
        <f t="shared" si="191"/>
        <v>7</v>
      </c>
      <c r="BJ365" s="38">
        <f>RANK(AV365,$AP365:$BB365)</f>
        <v>5</v>
      </c>
      <c r="BK365" s="38">
        <f>RANK(AW365,$AP365:$BB365)</f>
        <v>8</v>
      </c>
      <c r="BR365" s="38">
        <v>363</v>
      </c>
      <c r="BS365" s="38" t="str">
        <f>HLOOKUP(BD365,$AB$2:$AN365,$BR365+1)</f>
        <v>going</v>
      </c>
      <c r="BT365" s="38" t="str">
        <f>HLOOKUP(BE365,$AB$2:$AN365,$BR365+1)</f>
        <v>how</v>
      </c>
      <c r="BU365" s="38" t="str">
        <f>HLOOKUP(BF365,$AB$2:$AN365,$BR365+1)</f>
        <v>about</v>
      </c>
      <c r="BV365" s="38" t="str">
        <f>HLOOKUP(BG365,$AB$2:$AN365,$BR365+1)</f>
        <v>on</v>
      </c>
      <c r="BW365" s="38" t="str">
        <f>HLOOKUP(BH365,$AB$2:$AN365,$BR365+1)</f>
        <v>picnic</v>
      </c>
      <c r="BX365" s="38" t="str">
        <f>HLOOKUP(BI365,$AB$2:$AN365,$BR365+1)</f>
        <v>with</v>
      </c>
      <c r="BY365" s="38" t="str">
        <f>HLOOKUP(BJ365,$AB$2:$AN365,$BR365+1)</f>
        <v>a</v>
      </c>
      <c r="BZ365" s="38" t="str">
        <f>HLOOKUP(BK365,$AB$2:$AN365,$BR365+1)</f>
        <v>us</v>
      </c>
      <c r="CA365" s="38"/>
      <c r="CB365" s="38"/>
      <c r="CC365" s="38"/>
      <c r="CD365" s="38"/>
      <c r="CE365" s="38"/>
      <c r="CG365" s="36" t="str">
        <f t="shared" si="175"/>
        <v>動名詞</v>
      </c>
    </row>
    <row r="366" spans="18:85" ht="16.5" customHeight="1">
      <c r="R366" s="35">
        <v>1</v>
      </c>
      <c r="S366" s="2" t="s">
        <v>1551</v>
      </c>
      <c r="T366" s="2"/>
      <c r="U366" s="1"/>
      <c r="V366" s="42">
        <f t="shared" si="187"/>
        <v>143</v>
      </c>
      <c r="W366" s="44" t="s">
        <v>512</v>
      </c>
      <c r="X366" s="7" t="s">
        <v>2011</v>
      </c>
      <c r="Y366" s="42">
        <f ca="1" t="shared" si="165"/>
        <v>0.6961480389663475</v>
      </c>
      <c r="Z366" s="42">
        <f t="shared" si="166"/>
        <v>8</v>
      </c>
      <c r="AA366" s="42" t="s">
        <v>2014</v>
      </c>
      <c r="AB366" s="42" t="s">
        <v>537</v>
      </c>
      <c r="AC366" s="39" t="s">
        <v>681</v>
      </c>
      <c r="AD366" s="39" t="s">
        <v>538</v>
      </c>
      <c r="AE366" s="39" t="s">
        <v>539</v>
      </c>
      <c r="AF366" s="39" t="s">
        <v>540</v>
      </c>
      <c r="AG366" s="39" t="s">
        <v>541</v>
      </c>
      <c r="AH366" s="39" t="s">
        <v>542</v>
      </c>
      <c r="AI366" s="39" t="s">
        <v>543</v>
      </c>
      <c r="AP366" s="39">
        <f ca="1" t="shared" si="167"/>
        <v>0.05580336949941467</v>
      </c>
      <c r="AQ366" s="39">
        <f ca="1" t="shared" si="168"/>
        <v>0.25621885375145287</v>
      </c>
      <c r="AR366" s="39">
        <f ca="1" t="shared" si="169"/>
        <v>0.5366896930186222</v>
      </c>
      <c r="AS366" s="39">
        <f ca="1" t="shared" si="170"/>
        <v>0.3668510820048365</v>
      </c>
      <c r="AT366" s="39">
        <f ca="1" t="shared" si="188"/>
        <v>0.040802135888999835</v>
      </c>
      <c r="AU366" s="39">
        <f ca="1" t="shared" si="190"/>
        <v>0.929103565867383</v>
      </c>
      <c r="AV366" s="39">
        <f ca="1">IF(AH366=0,"",RAND())</f>
        <v>0.9374473835680828</v>
      </c>
      <c r="AW366" s="39">
        <f ca="1">IF(AI366=0,"",RAND())</f>
        <v>0.8820810221408886</v>
      </c>
      <c r="BD366" s="38">
        <f t="shared" si="171"/>
        <v>7</v>
      </c>
      <c r="BE366" s="38">
        <f t="shared" si="172"/>
        <v>6</v>
      </c>
      <c r="BF366" s="38">
        <f t="shared" si="173"/>
        <v>4</v>
      </c>
      <c r="BG366" s="38">
        <f t="shared" si="174"/>
        <v>5</v>
      </c>
      <c r="BH366" s="38">
        <f t="shared" si="189"/>
        <v>8</v>
      </c>
      <c r="BI366" s="38">
        <f t="shared" si="191"/>
        <v>2</v>
      </c>
      <c r="BJ366" s="38">
        <f>RANK(AV366,$AP366:$BB366)</f>
        <v>1</v>
      </c>
      <c r="BK366" s="38">
        <f>RANK(AW366,$AP366:$BB366)</f>
        <v>3</v>
      </c>
      <c r="BR366" s="38">
        <v>364</v>
      </c>
      <c r="BS366" s="38" t="str">
        <f>HLOOKUP(BD366,$AB$2:$AN366,$BR366+1)</f>
        <v>for</v>
      </c>
      <c r="BT366" s="38" t="str">
        <f>HLOOKUP(BE366,$AB$2:$AN366,$BR366+1)</f>
        <v>window</v>
      </c>
      <c r="BU366" s="38" t="str">
        <f>HLOOKUP(BF366,$AB$2:$AN366,$BR366+1)</f>
        <v>shutting</v>
      </c>
      <c r="BV366" s="38" t="str">
        <f>HLOOKUP(BG366,$AB$2:$AN366,$BR366+1)</f>
        <v>the</v>
      </c>
      <c r="BW366" s="38" t="str">
        <f>HLOOKUP(BH366,$AB$2:$AN366,$BR366+1)</f>
        <v>me</v>
      </c>
      <c r="BX366" s="38" t="str">
        <f>HLOOKUP(BI366,$AB$2:$AN366,$BR366+1)</f>
        <v>you</v>
      </c>
      <c r="BY366" s="38" t="str">
        <f>HLOOKUP(BJ366,$AB$2:$AN366,$BR366+1)</f>
        <v>would</v>
      </c>
      <c r="BZ366" s="38" t="str">
        <f>HLOOKUP(BK366,$AB$2:$AN366,$BR366+1)</f>
        <v>mind</v>
      </c>
      <c r="CA366" s="38"/>
      <c r="CB366" s="38"/>
      <c r="CC366" s="38"/>
      <c r="CD366" s="38"/>
      <c r="CE366" s="38"/>
      <c r="CG366" s="36" t="str">
        <f t="shared" si="175"/>
        <v>動名詞</v>
      </c>
    </row>
    <row r="367" spans="18:85" ht="16.5" customHeight="1">
      <c r="R367" s="35">
        <v>1</v>
      </c>
      <c r="S367" s="2" t="s">
        <v>1551</v>
      </c>
      <c r="T367" s="2"/>
      <c r="U367" s="1"/>
      <c r="V367" s="42">
        <f t="shared" si="187"/>
        <v>396</v>
      </c>
      <c r="W367" s="44" t="s">
        <v>511</v>
      </c>
      <c r="X367" s="7" t="s">
        <v>2012</v>
      </c>
      <c r="Y367" s="42">
        <f ca="1" t="shared" si="165"/>
        <v>0.08121768849851296</v>
      </c>
      <c r="Z367" s="42">
        <f t="shared" si="166"/>
        <v>6</v>
      </c>
      <c r="AA367" s="42" t="s">
        <v>2038</v>
      </c>
      <c r="AB367" s="42" t="s">
        <v>531</v>
      </c>
      <c r="AC367" s="39" t="s">
        <v>532</v>
      </c>
      <c r="AD367" s="39" t="s">
        <v>533</v>
      </c>
      <c r="AE367" s="39" t="s">
        <v>534</v>
      </c>
      <c r="AF367" s="39" t="s">
        <v>535</v>
      </c>
      <c r="AG367" s="39" t="s">
        <v>536</v>
      </c>
      <c r="AP367" s="39">
        <f ca="1" t="shared" si="167"/>
        <v>0.12412135364439791</v>
      </c>
      <c r="AQ367" s="39">
        <f ca="1" t="shared" si="168"/>
        <v>0.20714114163191089</v>
      </c>
      <c r="AR367" s="39">
        <f ca="1" t="shared" si="169"/>
        <v>0.5444789669968073</v>
      </c>
      <c r="AS367" s="39">
        <f ca="1" t="shared" si="170"/>
        <v>0.7219135316519341</v>
      </c>
      <c r="AT367" s="39">
        <f ca="1" t="shared" si="188"/>
        <v>0.5392618756446113</v>
      </c>
      <c r="AU367" s="39">
        <f ca="1" t="shared" si="190"/>
        <v>0.3022077057271342</v>
      </c>
      <c r="BD367" s="38">
        <f t="shared" si="171"/>
        <v>6</v>
      </c>
      <c r="BE367" s="38">
        <f t="shared" si="172"/>
        <v>5</v>
      </c>
      <c r="BF367" s="38">
        <f t="shared" si="173"/>
        <v>2</v>
      </c>
      <c r="BG367" s="38">
        <f t="shared" si="174"/>
        <v>1</v>
      </c>
      <c r="BH367" s="38">
        <f t="shared" si="189"/>
        <v>3</v>
      </c>
      <c r="BI367" s="38">
        <f t="shared" si="191"/>
        <v>4</v>
      </c>
      <c r="BR367" s="38">
        <v>365</v>
      </c>
      <c r="BS367" s="38" t="str">
        <f>HLOOKUP(BD367,$AB$2:$AN367,$BR367+1)</f>
        <v>mistakes</v>
      </c>
      <c r="BT367" s="38" t="str">
        <f>HLOOKUP(BE367,$AB$2:$AN367,$BR367+1)</f>
        <v>making</v>
      </c>
      <c r="BU367" s="38" t="str">
        <f>HLOOKUP(BF367,$AB$2:$AN367,$BR367+1)</f>
        <v>be</v>
      </c>
      <c r="BV367" s="38" t="str">
        <f>HLOOKUP(BG367,$AB$2:$AN367,$BR367+1)</f>
        <v>don't</v>
      </c>
      <c r="BW367" s="38" t="str">
        <f>HLOOKUP(BH367,$AB$2:$AN367,$BR367+1)</f>
        <v>afraid</v>
      </c>
      <c r="BX367" s="38" t="str">
        <f>HLOOKUP(BI367,$AB$2:$AN367,$BR367+1)</f>
        <v>of</v>
      </c>
      <c r="BZ367" s="38"/>
      <c r="CA367" s="38"/>
      <c r="CB367" s="38"/>
      <c r="CC367" s="38"/>
      <c r="CD367" s="38"/>
      <c r="CE367" s="38"/>
      <c r="CG367" s="36" t="str">
        <f t="shared" si="175"/>
        <v>動名詞</v>
      </c>
    </row>
    <row r="368" spans="18:85" ht="16.5" customHeight="1">
      <c r="R368" s="35">
        <v>1</v>
      </c>
      <c r="S368" s="2" t="s">
        <v>1551</v>
      </c>
      <c r="T368" s="2"/>
      <c r="U368" s="1"/>
      <c r="V368" s="42">
        <f t="shared" si="187"/>
        <v>74</v>
      </c>
      <c r="W368" s="44" t="s">
        <v>856</v>
      </c>
      <c r="X368" s="7" t="s">
        <v>2013</v>
      </c>
      <c r="Y368" s="42">
        <f ca="1" t="shared" si="165"/>
        <v>0.850245743895812</v>
      </c>
      <c r="Z368" s="42">
        <f t="shared" si="166"/>
        <v>10</v>
      </c>
      <c r="AA368" s="42" t="s">
        <v>2038</v>
      </c>
      <c r="AB368" s="42" t="s">
        <v>521</v>
      </c>
      <c r="AC368" s="39" t="s">
        <v>522</v>
      </c>
      <c r="AD368" s="39" t="s">
        <v>523</v>
      </c>
      <c r="AE368" s="39" t="s">
        <v>524</v>
      </c>
      <c r="AF368" s="39" t="s">
        <v>530</v>
      </c>
      <c r="AG368" s="39" t="s">
        <v>525</v>
      </c>
      <c r="AH368" s="39" t="s">
        <v>526</v>
      </c>
      <c r="AI368" s="39" t="s">
        <v>527</v>
      </c>
      <c r="AJ368" s="39" t="s">
        <v>528</v>
      </c>
      <c r="AK368" s="39" t="s">
        <v>529</v>
      </c>
      <c r="AP368" s="39">
        <f ca="1" t="shared" si="167"/>
        <v>0.019231580015208083</v>
      </c>
      <c r="AQ368" s="39">
        <f ca="1" t="shared" si="168"/>
        <v>0.08467432935858227</v>
      </c>
      <c r="AR368" s="39">
        <f ca="1" t="shared" si="169"/>
        <v>0.7979156306364502</v>
      </c>
      <c r="AS368" s="39">
        <f ca="1" t="shared" si="170"/>
        <v>0.41327847516342686</v>
      </c>
      <c r="AT368" s="39">
        <f ca="1" t="shared" si="188"/>
        <v>0.5407354805775388</v>
      </c>
      <c r="AU368" s="39">
        <f ca="1" t="shared" si="190"/>
        <v>0.774481752008954</v>
      </c>
      <c r="AV368" s="39">
        <f ca="1">IF(AH368=0,"",RAND())</f>
        <v>0.3966134799369585</v>
      </c>
      <c r="AW368" s="39">
        <f ca="1">IF(AI368=0,"",RAND())</f>
        <v>0.35231346086944604</v>
      </c>
      <c r="AX368" s="39">
        <f ca="1">IF(AJ368=0,"",RAND())</f>
        <v>0.2818261988295383</v>
      </c>
      <c r="AY368" s="39">
        <f ca="1">IF(AK368=0,"",RAND())</f>
        <v>0.026425704895636004</v>
      </c>
      <c r="BD368" s="38">
        <f t="shared" si="171"/>
        <v>10</v>
      </c>
      <c r="BE368" s="38">
        <f t="shared" si="172"/>
        <v>8</v>
      </c>
      <c r="BF368" s="38">
        <f t="shared" si="173"/>
        <v>1</v>
      </c>
      <c r="BG368" s="38">
        <f t="shared" si="174"/>
        <v>4</v>
      </c>
      <c r="BH368" s="38">
        <f t="shared" si="189"/>
        <v>3</v>
      </c>
      <c r="BI368" s="38">
        <f t="shared" si="191"/>
        <v>2</v>
      </c>
      <c r="BJ368" s="38">
        <f>RANK(AV368,$AP368:$BB368)</f>
        <v>5</v>
      </c>
      <c r="BK368" s="38">
        <f>RANK(AW368,$AP368:$BB368)</f>
        <v>6</v>
      </c>
      <c r="BL368" s="38">
        <f>RANK(AX368,$AP368:$BB368)</f>
        <v>7</v>
      </c>
      <c r="BM368" s="38">
        <f>RANK(AY368,$AP368:$BB368)</f>
        <v>9</v>
      </c>
      <c r="BR368" s="38">
        <v>366</v>
      </c>
      <c r="BS368" s="38" t="str">
        <f>HLOOKUP(BD368,$AB$2:$AN368,$BR368+1)</f>
        <v>dictionary</v>
      </c>
      <c r="BT368" s="38" t="str">
        <f>HLOOKUP(BE368,$AB$2:$AN368,$BR368+1)</f>
        <v>using</v>
      </c>
      <c r="BU368" s="38" t="str">
        <f>HLOOKUP(BF368,$AB$2:$AN368,$BR368+1)</f>
        <v>can</v>
      </c>
      <c r="BV368" s="38" t="str">
        <f>HLOOKUP(BG368,$AB$2:$AN368,$BR368+1)</f>
        <v>this</v>
      </c>
      <c r="BW368" s="38" t="str">
        <f>HLOOKUP(BH368,$AB$2:$AN368,$BR368+1)</f>
        <v>read</v>
      </c>
      <c r="BX368" s="38" t="str">
        <f>HLOOKUP(BI368,$AB$2:$AN368,$BR368+1)</f>
        <v>you</v>
      </c>
      <c r="BY368" s="38" t="str">
        <f>HLOOKUP(BJ368,$AB$2:$AN368,$BR368+1)</f>
        <v>English</v>
      </c>
      <c r="BZ368" s="38" t="str">
        <f>HLOOKUP(BK368,$AB$2:$AN368,$BR368+1)</f>
        <v>newspaper</v>
      </c>
      <c r="CA368" s="38" t="str">
        <f>HLOOKUP(BL368,$AB$2:$AN368,$BR368+1)</f>
        <v>without</v>
      </c>
      <c r="CB368" s="38" t="str">
        <f>HLOOKUP(BM368,$AB$2:$AN368,$BR368+1)</f>
        <v>a</v>
      </c>
      <c r="CC368" s="38"/>
      <c r="CD368" s="38"/>
      <c r="CE368" s="38"/>
      <c r="CG368" s="36" t="str">
        <f t="shared" si="175"/>
        <v>動名詞</v>
      </c>
    </row>
    <row r="369" spans="18:85" ht="18.75" customHeight="1">
      <c r="R369" s="35">
        <v>1</v>
      </c>
      <c r="S369" s="2" t="s">
        <v>1551</v>
      </c>
      <c r="T369" s="2"/>
      <c r="U369" s="1"/>
      <c r="V369" s="42">
        <f t="shared" si="187"/>
        <v>226</v>
      </c>
      <c r="W369" s="44" t="s">
        <v>514</v>
      </c>
      <c r="X369" s="7" t="s">
        <v>515</v>
      </c>
      <c r="Y369" s="42">
        <f ca="1" t="shared" si="165"/>
        <v>0.47477780076943965</v>
      </c>
      <c r="Z369" s="42">
        <f t="shared" si="166"/>
        <v>6</v>
      </c>
      <c r="AA369" s="42" t="s">
        <v>2038</v>
      </c>
      <c r="AB369" s="42" t="s">
        <v>516</v>
      </c>
      <c r="AC369" s="39" t="s">
        <v>859</v>
      </c>
      <c r="AD369" s="39" t="s">
        <v>517</v>
      </c>
      <c r="AE369" s="39" t="s">
        <v>518</v>
      </c>
      <c r="AF369" s="39" t="s">
        <v>519</v>
      </c>
      <c r="AG369" s="39" t="s">
        <v>520</v>
      </c>
      <c r="AP369" s="39">
        <f ca="1" t="shared" si="167"/>
        <v>0.9547285655118942</v>
      </c>
      <c r="AQ369" s="39">
        <f ca="1" t="shared" si="168"/>
        <v>0.6005688923131611</v>
      </c>
      <c r="AR369" s="39">
        <f ca="1" t="shared" si="169"/>
        <v>0.39841840755544755</v>
      </c>
      <c r="AS369" s="39">
        <f ca="1" t="shared" si="170"/>
        <v>0.053838041092099775</v>
      </c>
      <c r="AT369" s="39">
        <f ca="1" t="shared" si="188"/>
        <v>0.07850760205040097</v>
      </c>
      <c r="AU369" s="39">
        <f ca="1" t="shared" si="190"/>
        <v>0.2344867369879346</v>
      </c>
      <c r="BD369" s="38">
        <f t="shared" si="171"/>
        <v>1</v>
      </c>
      <c r="BE369" s="38">
        <f t="shared" si="172"/>
        <v>2</v>
      </c>
      <c r="BF369" s="38">
        <f t="shared" si="173"/>
        <v>3</v>
      </c>
      <c r="BG369" s="38">
        <f t="shared" si="174"/>
        <v>6</v>
      </c>
      <c r="BH369" s="38">
        <f t="shared" si="189"/>
        <v>5</v>
      </c>
      <c r="BI369" s="38">
        <f t="shared" si="191"/>
        <v>4</v>
      </c>
      <c r="BR369" s="38">
        <v>367</v>
      </c>
      <c r="BS369" s="38" t="str">
        <f>HLOOKUP(BD369,$AB$2:$AN369,$BR369+1)</f>
        <v>John</v>
      </c>
      <c r="BT369" s="38" t="str">
        <f>HLOOKUP(BE369,$AB$2:$AN369,$BR369+1)</f>
        <v>is</v>
      </c>
      <c r="BU369" s="38" t="str">
        <f>HLOOKUP(BF369,$AB$2:$AN369,$BR369+1)</f>
        <v>good</v>
      </c>
      <c r="BV369" s="38" t="str">
        <f>HLOOKUP(BG369,$AB$2:$AN369,$BR369+1)</f>
        <v>lies</v>
      </c>
      <c r="BW369" s="38" t="str">
        <f>HLOOKUP(BH369,$AB$2:$AN369,$BR369+1)</f>
        <v>telling</v>
      </c>
      <c r="BX369" s="38" t="str">
        <f>HLOOKUP(BI369,$AB$2:$AN369,$BR369+1)</f>
        <v>at</v>
      </c>
      <c r="BZ369" s="38"/>
      <c r="CA369" s="38"/>
      <c r="CB369" s="38"/>
      <c r="CC369" s="38"/>
      <c r="CD369" s="38"/>
      <c r="CE369" s="38"/>
      <c r="CG369" s="36" t="str">
        <f t="shared" si="175"/>
        <v>動名詞</v>
      </c>
    </row>
    <row r="370" spans="18:85" ht="18.75" customHeight="1">
      <c r="R370" s="35">
        <v>1</v>
      </c>
      <c r="S370" s="2" t="s">
        <v>1656</v>
      </c>
      <c r="T370" s="2"/>
      <c r="U370" s="1">
        <v>2</v>
      </c>
      <c r="V370" s="42">
        <f t="shared" si="187"/>
        <v>431</v>
      </c>
      <c r="W370" s="5" t="s">
        <v>1657</v>
      </c>
      <c r="X370" s="7" t="s">
        <v>1658</v>
      </c>
      <c r="Y370" s="42">
        <f ca="1" t="shared" si="165"/>
        <v>0.004108356666809421</v>
      </c>
      <c r="Z370" s="42">
        <f t="shared" si="166"/>
        <v>6</v>
      </c>
      <c r="AA370" s="42" t="s">
        <v>2038</v>
      </c>
      <c r="AB370" s="42" t="s">
        <v>136</v>
      </c>
      <c r="AC370" s="39" t="s">
        <v>616</v>
      </c>
      <c r="AD370" s="39" t="s">
        <v>1881</v>
      </c>
      <c r="AE370" s="39" t="s">
        <v>1907</v>
      </c>
      <c r="AF370" s="39" t="s">
        <v>1660</v>
      </c>
      <c r="AG370" s="39" t="s">
        <v>48</v>
      </c>
      <c r="AP370" s="39">
        <f ca="1" t="shared" si="167"/>
        <v>0.8833188245677892</v>
      </c>
      <c r="AQ370" s="39">
        <f ca="1" t="shared" si="168"/>
        <v>0.2855030802578016</v>
      </c>
      <c r="AR370" s="39">
        <f ca="1" t="shared" si="169"/>
        <v>0.13707821186929814</v>
      </c>
      <c r="AS370" s="39">
        <f ca="1" t="shared" si="170"/>
        <v>0.513152631282412</v>
      </c>
      <c r="AT370" s="39">
        <f ca="1" t="shared" si="188"/>
        <v>0.45644576837702155</v>
      </c>
      <c r="AU370" s="39">
        <f ca="1" t="shared" si="190"/>
        <v>0.9652182307286874</v>
      </c>
      <c r="BD370" s="38">
        <f t="shared" si="171"/>
        <v>2</v>
      </c>
      <c r="BE370" s="38">
        <f t="shared" si="172"/>
        <v>5</v>
      </c>
      <c r="BF370" s="38">
        <f t="shared" si="173"/>
        <v>6</v>
      </c>
      <c r="BG370" s="38">
        <f t="shared" si="174"/>
        <v>3</v>
      </c>
      <c r="BH370" s="38">
        <f t="shared" si="189"/>
        <v>4</v>
      </c>
      <c r="BI370" s="38">
        <f t="shared" si="191"/>
        <v>1</v>
      </c>
      <c r="BR370" s="38">
        <v>368</v>
      </c>
      <c r="BS370" s="38" t="str">
        <f>HLOOKUP(BD370,$AB$2:$AN370,$BR370+1)</f>
        <v>brother</v>
      </c>
      <c r="BT370" s="38" t="str">
        <f>HLOOKUP(BE370,$AB$2:$AN370,$BR370+1)</f>
        <v>London</v>
      </c>
      <c r="BU370" s="38" t="str">
        <f>HLOOKUP(BF370,$AB$2:$AN370,$BR370+1)</f>
        <v>now</v>
      </c>
      <c r="BV370" s="38" t="str">
        <f>HLOOKUP(BG370,$AB$2:$AN370,$BR370+1)</f>
        <v>is</v>
      </c>
      <c r="BW370" s="38" t="str">
        <f>HLOOKUP(BH370,$AB$2:$AN370,$BR370+1)</f>
        <v>in</v>
      </c>
      <c r="BX370" s="38" t="str">
        <f>HLOOKUP(BI370,$AB$2:$AN370,$BR370+1)</f>
        <v>her</v>
      </c>
      <c r="BZ370" s="38"/>
      <c r="CA370" s="38"/>
      <c r="CB370" s="38"/>
      <c r="CC370" s="38"/>
      <c r="CD370" s="38"/>
      <c r="CE370" s="38"/>
      <c r="CG370" s="36" t="str">
        <f t="shared" si="175"/>
        <v>文型</v>
      </c>
    </row>
    <row r="371" spans="18:85" ht="18.75" customHeight="1">
      <c r="R371" s="35">
        <v>1</v>
      </c>
      <c r="S371" s="2" t="s">
        <v>1656</v>
      </c>
      <c r="T371" s="2"/>
      <c r="U371" s="1">
        <v>2</v>
      </c>
      <c r="V371" s="42">
        <f t="shared" si="187"/>
        <v>190</v>
      </c>
      <c r="W371" s="5" t="s">
        <v>1661</v>
      </c>
      <c r="X371" s="7" t="s">
        <v>1662</v>
      </c>
      <c r="Y371" s="42">
        <f ca="1" t="shared" si="165"/>
        <v>0.5594978247353206</v>
      </c>
      <c r="Z371" s="42">
        <f t="shared" si="166"/>
        <v>5</v>
      </c>
      <c r="AA371" s="42" t="s">
        <v>2038</v>
      </c>
      <c r="AB371" s="42" t="s">
        <v>2039</v>
      </c>
      <c r="AC371" s="39" t="s">
        <v>1881</v>
      </c>
      <c r="AD371" s="39" t="s">
        <v>2068</v>
      </c>
      <c r="AE371" s="39" t="s">
        <v>47</v>
      </c>
      <c r="AF371" s="39" t="s">
        <v>2025</v>
      </c>
      <c r="AP371" s="39">
        <f ca="1" t="shared" si="167"/>
        <v>0.5198704270970318</v>
      </c>
      <c r="AQ371" s="39">
        <f ca="1" t="shared" si="168"/>
        <v>0.8587915199492615</v>
      </c>
      <c r="AR371" s="39">
        <f ca="1" t="shared" si="169"/>
        <v>0.40284442169724954</v>
      </c>
      <c r="AS371" s="39">
        <f ca="1" t="shared" si="170"/>
        <v>0.26538117741850087</v>
      </c>
      <c r="AT371" s="39">
        <f ca="1" t="shared" si="188"/>
        <v>0.5463924886877713</v>
      </c>
      <c r="BC371" s="38">
        <f ca="1">IF(AO371=0,"",RAND())</f>
      </c>
      <c r="BD371" s="38">
        <f t="shared" si="171"/>
        <v>3</v>
      </c>
      <c r="BE371" s="38">
        <f t="shared" si="172"/>
        <v>1</v>
      </c>
      <c r="BF371" s="38">
        <f t="shared" si="173"/>
        <v>4</v>
      </c>
      <c r="BG371" s="38">
        <f t="shared" si="174"/>
        <v>5</v>
      </c>
      <c r="BH371" s="38">
        <f t="shared" si="189"/>
        <v>2</v>
      </c>
      <c r="BR371" s="38">
        <v>369</v>
      </c>
      <c r="BS371" s="38" t="str">
        <f>HLOOKUP(BD371,$AB$2:$AN371,$BR371+1)</f>
        <v>an</v>
      </c>
      <c r="BT371" s="38" t="str">
        <f>HLOOKUP(BE371,$AB$2:$AN371,$BR371+1)</f>
        <v>she</v>
      </c>
      <c r="BU371" s="38" t="str">
        <f>HLOOKUP(BF371,$AB$2:$AN371,$BR371+1)</f>
        <v>English</v>
      </c>
      <c r="BV371" s="38" t="str">
        <f>HLOOKUP(BG371,$AB$2:$AN371,$BR371+1)</f>
        <v>teacher</v>
      </c>
      <c r="BW371" s="38" t="str">
        <f>HLOOKUP(BH371,$AB$2:$AN371,$BR371+1)</f>
        <v>is</v>
      </c>
      <c r="BZ371" s="38"/>
      <c r="CA371" s="38"/>
      <c r="CB371" s="38"/>
      <c r="CC371" s="38"/>
      <c r="CD371" s="38"/>
      <c r="CE371" s="38"/>
      <c r="CG371" s="36" t="str">
        <f t="shared" si="175"/>
        <v>文型</v>
      </c>
    </row>
    <row r="372" spans="18:85" ht="18.75" customHeight="1">
      <c r="R372" s="35">
        <v>1</v>
      </c>
      <c r="S372" s="2" t="s">
        <v>1656</v>
      </c>
      <c r="T372" s="2"/>
      <c r="U372" s="1">
        <v>2</v>
      </c>
      <c r="V372" s="42">
        <f t="shared" si="187"/>
        <v>416</v>
      </c>
      <c r="W372" s="5" t="s">
        <v>551</v>
      </c>
      <c r="X372" s="7" t="s">
        <v>550</v>
      </c>
      <c r="Y372" s="42">
        <f ca="1" t="shared" si="165"/>
        <v>0.039463725583756215</v>
      </c>
      <c r="Z372" s="42">
        <f t="shared" si="166"/>
        <v>7</v>
      </c>
      <c r="AA372" s="42" t="s">
        <v>104</v>
      </c>
      <c r="AB372" s="42" t="s">
        <v>711</v>
      </c>
      <c r="AC372" s="39" t="s">
        <v>799</v>
      </c>
      <c r="AD372" s="39" t="s">
        <v>552</v>
      </c>
      <c r="AE372" s="39" t="s">
        <v>696</v>
      </c>
      <c r="AF372" s="39" t="s">
        <v>553</v>
      </c>
      <c r="AG372" s="39" t="s">
        <v>781</v>
      </c>
      <c r="AH372" s="39" t="s">
        <v>554</v>
      </c>
      <c r="AP372" s="39">
        <f ca="1" t="shared" si="167"/>
        <v>0.26895635930611306</v>
      </c>
      <c r="AQ372" s="39">
        <f ca="1" t="shared" si="168"/>
        <v>0.631731745336338</v>
      </c>
      <c r="AR372" s="39">
        <f ca="1" t="shared" si="169"/>
        <v>0.44879794817573515</v>
      </c>
      <c r="AS372" s="39">
        <f ca="1" t="shared" si="170"/>
        <v>0.684661198387059</v>
      </c>
      <c r="AT372" s="39">
        <f ca="1" t="shared" si="188"/>
        <v>0.8559760338949154</v>
      </c>
      <c r="AU372" s="39">
        <f ca="1">IF(AG372=0,"",RAND())</f>
        <v>0.7519558819640357</v>
      </c>
      <c r="AV372" s="39">
        <f ca="1">IF(AH372=0,"",RAND())</f>
        <v>0.17004376879493144</v>
      </c>
      <c r="BD372" s="38">
        <f t="shared" si="171"/>
        <v>6</v>
      </c>
      <c r="BE372" s="38">
        <f t="shared" si="172"/>
        <v>4</v>
      </c>
      <c r="BF372" s="38">
        <f t="shared" si="173"/>
        <v>5</v>
      </c>
      <c r="BG372" s="38">
        <f t="shared" si="174"/>
        <v>3</v>
      </c>
      <c r="BH372" s="38">
        <f t="shared" si="189"/>
        <v>1</v>
      </c>
      <c r="BI372" s="38">
        <f>RANK(AU372,$AP372:$BB372)</f>
        <v>2</v>
      </c>
      <c r="BJ372" s="38">
        <f>RANK(AV372,$AP372:$BB372)</f>
        <v>7</v>
      </c>
      <c r="BR372" s="38">
        <v>370</v>
      </c>
      <c r="BS372" s="38" t="str">
        <f>HLOOKUP(BD372,$AB$2:$AN372,$BR372+1)</f>
        <v>for</v>
      </c>
      <c r="BT372" s="38" t="str">
        <f>HLOOKUP(BE372,$AB$2:$AN372,$BR372+1)</f>
        <v>a</v>
      </c>
      <c r="BU372" s="38" t="str">
        <f>HLOOKUP(BF372,$AB$2:$AN372,$BR372+1)</f>
        <v>camera</v>
      </c>
      <c r="BV372" s="38" t="str">
        <f>HLOOKUP(BG372,$AB$2:$AN372,$BR372+1)</f>
        <v>bought</v>
      </c>
      <c r="BW372" s="38" t="str">
        <f>HLOOKUP(BH372,$AB$2:$AN372,$BR372+1)</f>
        <v>my</v>
      </c>
      <c r="BX372" s="38" t="str">
        <f>HLOOKUP(BI372,$AB$2:$AN372,$BR372+1)</f>
        <v>father</v>
      </c>
      <c r="BY372" s="38" t="str">
        <f>HLOOKUP(BJ372,$AB$2:$AN372,$BR372+1)</f>
        <v>her</v>
      </c>
      <c r="BZ372" s="38"/>
      <c r="CA372" s="38"/>
      <c r="CB372" s="38"/>
      <c r="CC372" s="38"/>
      <c r="CD372" s="38"/>
      <c r="CE372" s="38"/>
      <c r="CG372" s="36" t="str">
        <f t="shared" si="175"/>
        <v>文型</v>
      </c>
    </row>
    <row r="373" spans="18:85" ht="18.75" customHeight="1">
      <c r="R373" s="35">
        <v>1</v>
      </c>
      <c r="S373" s="2" t="s">
        <v>1656</v>
      </c>
      <c r="T373" s="2"/>
      <c r="U373" s="1">
        <v>2</v>
      </c>
      <c r="V373" s="42">
        <f t="shared" si="187"/>
        <v>102</v>
      </c>
      <c r="W373" s="5" t="s">
        <v>1664</v>
      </c>
      <c r="X373" s="7" t="s">
        <v>1665</v>
      </c>
      <c r="Y373" s="42">
        <f ca="1" t="shared" si="165"/>
        <v>0.7845759580697884</v>
      </c>
      <c r="Z373" s="42">
        <f t="shared" si="166"/>
        <v>5</v>
      </c>
      <c r="AA373" s="42" t="s">
        <v>2038</v>
      </c>
      <c r="AB373" s="42" t="s">
        <v>1885</v>
      </c>
      <c r="AC373" s="39" t="s">
        <v>1171</v>
      </c>
      <c r="AD373" s="39" t="s">
        <v>1605</v>
      </c>
      <c r="AE373" s="39" t="s">
        <v>136</v>
      </c>
      <c r="AF373" s="39" t="s">
        <v>1666</v>
      </c>
      <c r="AP373" s="39">
        <f ca="1" t="shared" si="167"/>
        <v>0.3777336032834451</v>
      </c>
      <c r="AQ373" s="39">
        <f ca="1" t="shared" si="168"/>
        <v>0.9330448467140726</v>
      </c>
      <c r="AR373" s="39">
        <f ca="1" t="shared" si="169"/>
        <v>0.6447665789071779</v>
      </c>
      <c r="AS373" s="39">
        <f ca="1" t="shared" si="170"/>
        <v>0.801157357357019</v>
      </c>
      <c r="AT373" s="39">
        <f ca="1" t="shared" si="188"/>
        <v>0.46389844739438146</v>
      </c>
      <c r="BC373" s="38">
        <f ca="1">IF(AO373=0,"",RAND())</f>
      </c>
      <c r="BD373" s="38">
        <f t="shared" si="171"/>
        <v>5</v>
      </c>
      <c r="BE373" s="38">
        <f t="shared" si="172"/>
        <v>1</v>
      </c>
      <c r="BF373" s="38">
        <f t="shared" si="173"/>
        <v>3</v>
      </c>
      <c r="BG373" s="38">
        <f t="shared" si="174"/>
        <v>2</v>
      </c>
      <c r="BH373" s="38">
        <f t="shared" si="189"/>
        <v>4</v>
      </c>
      <c r="BR373" s="38">
        <v>371</v>
      </c>
      <c r="BS373" s="38" t="str">
        <f>HLOOKUP(BD373,$AB$2:$AN373,$BR373+1)</f>
        <v>happy</v>
      </c>
      <c r="BT373" s="38" t="str">
        <f>HLOOKUP(BE373,$AB$2:$AN373,$BR373+1)</f>
        <v>the</v>
      </c>
      <c r="BU373" s="38" t="str">
        <f>HLOOKUP(BF373,$AB$2:$AN373,$BR373+1)</f>
        <v>made</v>
      </c>
      <c r="BV373" s="38" t="str">
        <f>HLOOKUP(BG373,$AB$2:$AN373,$BR373+1)</f>
        <v>news</v>
      </c>
      <c r="BW373" s="38" t="str">
        <f>HLOOKUP(BH373,$AB$2:$AN373,$BR373+1)</f>
        <v>her</v>
      </c>
      <c r="BZ373" s="38"/>
      <c r="CA373" s="38"/>
      <c r="CB373" s="38"/>
      <c r="CC373" s="38"/>
      <c r="CD373" s="38"/>
      <c r="CE373" s="38"/>
      <c r="CG373" s="36" t="str">
        <f t="shared" si="175"/>
        <v>文型</v>
      </c>
    </row>
    <row r="374" spans="18:85" ht="16.5" customHeight="1">
      <c r="R374" s="35">
        <v>1</v>
      </c>
      <c r="S374" s="2" t="s">
        <v>1656</v>
      </c>
      <c r="T374" s="2"/>
      <c r="U374" s="1">
        <v>3</v>
      </c>
      <c r="V374" s="42">
        <f t="shared" si="187"/>
        <v>201</v>
      </c>
      <c r="W374" s="44" t="s">
        <v>1667</v>
      </c>
      <c r="X374" s="45" t="s">
        <v>1668</v>
      </c>
      <c r="Y374" s="42">
        <f ca="1" t="shared" si="165"/>
        <v>0.5318112033920235</v>
      </c>
      <c r="Z374" s="42">
        <f t="shared" si="166"/>
        <v>5</v>
      </c>
      <c r="AA374" s="42" t="s">
        <v>2038</v>
      </c>
      <c r="AB374" s="42" t="s">
        <v>238</v>
      </c>
      <c r="AC374" s="39" t="s">
        <v>390</v>
      </c>
      <c r="AD374" s="39" t="s">
        <v>1669</v>
      </c>
      <c r="AE374" s="39" t="s">
        <v>1907</v>
      </c>
      <c r="AF374" s="39" t="s">
        <v>1670</v>
      </c>
      <c r="AP374" s="39">
        <f ca="1" t="shared" si="167"/>
        <v>0.8468545960753708</v>
      </c>
      <c r="AQ374" s="39">
        <f ca="1" t="shared" si="168"/>
        <v>0.1703150562169773</v>
      </c>
      <c r="AR374" s="39">
        <f ca="1" t="shared" si="169"/>
        <v>0.8754941069339621</v>
      </c>
      <c r="AS374" s="39">
        <f ca="1" t="shared" si="170"/>
        <v>0.8152566467361853</v>
      </c>
      <c r="AT374" s="39">
        <f ca="1" t="shared" si="188"/>
        <v>0.4389511984420196</v>
      </c>
      <c r="BC374" s="38">
        <f ca="1">IF(AO374=0,"",RAND())</f>
      </c>
      <c r="BD374" s="38">
        <f t="shared" si="171"/>
        <v>2</v>
      </c>
      <c r="BE374" s="38">
        <f t="shared" si="172"/>
        <v>5</v>
      </c>
      <c r="BF374" s="38">
        <f t="shared" si="173"/>
        <v>1</v>
      </c>
      <c r="BG374" s="38">
        <f t="shared" si="174"/>
        <v>3</v>
      </c>
      <c r="BH374" s="38">
        <f t="shared" si="189"/>
        <v>4</v>
      </c>
      <c r="BR374" s="38">
        <v>372</v>
      </c>
      <c r="BS374" s="38" t="str">
        <f>HLOOKUP(BD374,$AB$2:$AN374,$BR374+1)</f>
        <v>school</v>
      </c>
      <c r="BT374" s="38" t="str">
        <f>HLOOKUP(BE374,$AB$2:$AN374,$BR374+1)</f>
        <v>April</v>
      </c>
      <c r="BU374" s="38" t="str">
        <f>HLOOKUP(BF374,$AB$2:$AN374,$BR374+1)</f>
        <v>our</v>
      </c>
      <c r="BV374" s="38" t="str">
        <f>HLOOKUP(BG374,$AB$2:$AN374,$BR374+1)</f>
        <v>begins</v>
      </c>
      <c r="BW374" s="38" t="str">
        <f>HLOOKUP(BH374,$AB$2:$AN374,$BR374+1)</f>
        <v>in</v>
      </c>
      <c r="BZ374" s="38"/>
      <c r="CA374" s="38"/>
      <c r="CB374" s="38"/>
      <c r="CC374" s="38"/>
      <c r="CD374" s="38"/>
      <c r="CE374" s="38"/>
      <c r="CG374" s="36" t="str">
        <f t="shared" si="175"/>
        <v>文型</v>
      </c>
    </row>
    <row r="375" spans="18:85" ht="16.5" customHeight="1">
      <c r="R375" s="35">
        <v>1</v>
      </c>
      <c r="S375" s="2" t="s">
        <v>1656</v>
      </c>
      <c r="T375" s="2"/>
      <c r="U375" s="1">
        <v>3</v>
      </c>
      <c r="V375" s="42">
        <f t="shared" si="187"/>
        <v>377</v>
      </c>
      <c r="W375" s="44" t="s">
        <v>1671</v>
      </c>
      <c r="X375" s="45" t="s">
        <v>1672</v>
      </c>
      <c r="Y375" s="42">
        <f ca="1" t="shared" si="165"/>
        <v>0.12915551306259054</v>
      </c>
      <c r="Z375" s="42">
        <f t="shared" si="166"/>
        <v>6</v>
      </c>
      <c r="AA375" s="42" t="s">
        <v>2038</v>
      </c>
      <c r="AB375" s="42" t="s">
        <v>149</v>
      </c>
      <c r="AC375" s="39" t="s">
        <v>929</v>
      </c>
      <c r="AD375" s="39" t="s">
        <v>1663</v>
      </c>
      <c r="AE375" s="39" t="s">
        <v>147</v>
      </c>
      <c r="AF375" s="39" t="s">
        <v>1882</v>
      </c>
      <c r="AG375" s="39" t="s">
        <v>1673</v>
      </c>
      <c r="AP375" s="39">
        <f ca="1" t="shared" si="167"/>
        <v>0.9146066523315239</v>
      </c>
      <c r="AQ375" s="39">
        <f ca="1" t="shared" si="168"/>
        <v>0.5632595478966085</v>
      </c>
      <c r="AR375" s="39">
        <f ca="1" t="shared" si="169"/>
        <v>0.9833468925918938</v>
      </c>
      <c r="AS375" s="39">
        <f ca="1" t="shared" si="170"/>
        <v>0.7552900193108982</v>
      </c>
      <c r="AT375" s="39">
        <f ca="1" t="shared" si="188"/>
        <v>0.6611591449888543</v>
      </c>
      <c r="AU375" s="39">
        <f ca="1">IF(AG375=0,"",RAND())</f>
        <v>0.45528993553816033</v>
      </c>
      <c r="BD375" s="38">
        <f t="shared" si="171"/>
        <v>2</v>
      </c>
      <c r="BE375" s="38">
        <f t="shared" si="172"/>
        <v>5</v>
      </c>
      <c r="BF375" s="38">
        <f t="shared" si="173"/>
        <v>1</v>
      </c>
      <c r="BG375" s="38">
        <f t="shared" si="174"/>
        <v>3</v>
      </c>
      <c r="BH375" s="38">
        <f t="shared" si="189"/>
        <v>4</v>
      </c>
      <c r="BI375" s="38">
        <f>RANK(AU375,$AP375:$BB375)</f>
        <v>6</v>
      </c>
      <c r="BR375" s="38">
        <v>373</v>
      </c>
      <c r="BS375" s="38" t="str">
        <f>HLOOKUP(BD375,$AB$2:$AN375,$BR375+1)</f>
        <v>uncle</v>
      </c>
      <c r="BT375" s="38" t="str">
        <f>HLOOKUP(BE375,$AB$2:$AN375,$BR375+1)</f>
        <v>a</v>
      </c>
      <c r="BU375" s="38" t="str">
        <f>HLOOKUP(BF375,$AB$2:$AN375,$BR375+1)</f>
        <v>my</v>
      </c>
      <c r="BV375" s="38" t="str">
        <f>HLOOKUP(BG375,$AB$2:$AN375,$BR375+1)</f>
        <v>gave</v>
      </c>
      <c r="BW375" s="38" t="str">
        <f>HLOOKUP(BH375,$AB$2:$AN375,$BR375+1)</f>
        <v>me</v>
      </c>
      <c r="BX375" s="38" t="str">
        <f>HLOOKUP(BI375,$AB$2:$AN375,$BR375+1)</f>
        <v>pen</v>
      </c>
      <c r="BZ375" s="38"/>
      <c r="CA375" s="38"/>
      <c r="CB375" s="38"/>
      <c r="CC375" s="38"/>
      <c r="CD375" s="38"/>
      <c r="CE375" s="38"/>
      <c r="CG375" s="36" t="str">
        <f t="shared" si="175"/>
        <v>文型</v>
      </c>
    </row>
    <row r="376" spans="18:85" ht="16.5" customHeight="1">
      <c r="R376" s="35">
        <v>1</v>
      </c>
      <c r="S376" s="2" t="s">
        <v>1656</v>
      </c>
      <c r="T376" s="2"/>
      <c r="U376" s="1">
        <v>3</v>
      </c>
      <c r="V376" s="42">
        <f t="shared" si="187"/>
        <v>159</v>
      </c>
      <c r="W376" s="5" t="s">
        <v>1674</v>
      </c>
      <c r="X376" s="7" t="s">
        <v>1675</v>
      </c>
      <c r="Y376" s="42">
        <f ca="1" t="shared" si="165"/>
        <v>0.647620787701727</v>
      </c>
      <c r="Z376" s="42">
        <f t="shared" si="166"/>
        <v>5</v>
      </c>
      <c r="AA376" s="42" t="s">
        <v>2038</v>
      </c>
      <c r="AB376" s="42" t="s">
        <v>11</v>
      </c>
      <c r="AC376" s="39" t="s">
        <v>1676</v>
      </c>
      <c r="AD376" s="39" t="s">
        <v>1885</v>
      </c>
      <c r="AE376" s="39" t="s">
        <v>599</v>
      </c>
      <c r="AF376" s="39" t="s">
        <v>1677</v>
      </c>
      <c r="AP376" s="39">
        <f ca="1" t="shared" si="167"/>
        <v>0.7314935523392068</v>
      </c>
      <c r="AQ376" s="39">
        <f ca="1" t="shared" si="168"/>
        <v>0.20950452334963998</v>
      </c>
      <c r="AR376" s="39">
        <f ca="1" t="shared" si="169"/>
        <v>0.7552508168142602</v>
      </c>
      <c r="AS376" s="39">
        <f ca="1" t="shared" si="170"/>
        <v>0.8665635033654759</v>
      </c>
      <c r="AT376" s="39">
        <f ca="1" t="shared" si="188"/>
        <v>0.5295989328494857</v>
      </c>
      <c r="BC376" s="38">
        <f aca="true" ca="1" t="shared" si="192" ref="BC376:BC384">IF(AO376=0,"",RAND())</f>
      </c>
      <c r="BD376" s="38">
        <f t="shared" si="171"/>
        <v>3</v>
      </c>
      <c r="BE376" s="38">
        <f t="shared" si="172"/>
        <v>5</v>
      </c>
      <c r="BF376" s="38">
        <f t="shared" si="173"/>
        <v>2</v>
      </c>
      <c r="BG376" s="38">
        <f t="shared" si="174"/>
        <v>1</v>
      </c>
      <c r="BH376" s="38">
        <f t="shared" si="189"/>
        <v>4</v>
      </c>
      <c r="BR376" s="38">
        <v>374</v>
      </c>
      <c r="BS376" s="38" t="str">
        <f>HLOOKUP(BD376,$AB$2:$AN376,$BR376+1)</f>
        <v>the</v>
      </c>
      <c r="BT376" s="38" t="str">
        <f>HLOOKUP(BE376,$AB$2:$AN376,$BR376+1)</f>
        <v>Snoopy</v>
      </c>
      <c r="BU376" s="38" t="str">
        <f>HLOOKUP(BF376,$AB$2:$AN376,$BR376+1)</f>
        <v>named</v>
      </c>
      <c r="BV376" s="38" t="str">
        <f>HLOOKUP(BG376,$AB$2:$AN376,$BR376+1)</f>
        <v>I</v>
      </c>
      <c r="BW376" s="38" t="str">
        <f>HLOOKUP(BH376,$AB$2:$AN376,$BR376+1)</f>
        <v>dog</v>
      </c>
      <c r="BZ376" s="38"/>
      <c r="CA376" s="38"/>
      <c r="CB376" s="38"/>
      <c r="CC376" s="38"/>
      <c r="CD376" s="38"/>
      <c r="CE376" s="38"/>
      <c r="CG376" s="36" t="str">
        <f t="shared" si="175"/>
        <v>文型</v>
      </c>
    </row>
    <row r="377" spans="18:85" ht="16.5" customHeight="1">
      <c r="R377" s="35">
        <v>1</v>
      </c>
      <c r="S377" s="2" t="s">
        <v>1656</v>
      </c>
      <c r="T377" s="2"/>
      <c r="U377" s="1">
        <v>3</v>
      </c>
      <c r="V377" s="42">
        <f t="shared" si="187"/>
        <v>218</v>
      </c>
      <c r="W377" s="5" t="s">
        <v>1678</v>
      </c>
      <c r="X377" s="7" t="s">
        <v>1679</v>
      </c>
      <c r="Y377" s="42">
        <f ca="1" t="shared" si="165"/>
        <v>0.49508301866126825</v>
      </c>
      <c r="Z377" s="42">
        <f t="shared" si="166"/>
        <v>5</v>
      </c>
      <c r="AA377" s="42" t="s">
        <v>2038</v>
      </c>
      <c r="AB377" s="42" t="s">
        <v>1885</v>
      </c>
      <c r="AC377" s="39" t="s">
        <v>1680</v>
      </c>
      <c r="AD377" s="39" t="s">
        <v>1605</v>
      </c>
      <c r="AE377" s="39" t="s">
        <v>119</v>
      </c>
      <c r="AF377" s="39" t="s">
        <v>1666</v>
      </c>
      <c r="AP377" s="39">
        <f ca="1" t="shared" si="167"/>
        <v>0.914847335175512</v>
      </c>
      <c r="AQ377" s="39">
        <f ca="1" t="shared" si="168"/>
        <v>0.9270057587031317</v>
      </c>
      <c r="AR377" s="39">
        <f ca="1" t="shared" si="169"/>
        <v>0.33488322345674515</v>
      </c>
      <c r="AS377" s="39">
        <f ca="1" t="shared" si="170"/>
        <v>0.23324544550811277</v>
      </c>
      <c r="AT377" s="39">
        <f ca="1" t="shared" si="188"/>
        <v>0.0994645686941118</v>
      </c>
      <c r="BC377" s="38">
        <f ca="1" t="shared" si="192"/>
      </c>
      <c r="BD377" s="38">
        <f t="shared" si="171"/>
        <v>2</v>
      </c>
      <c r="BE377" s="38">
        <f t="shared" si="172"/>
        <v>1</v>
      </c>
      <c r="BF377" s="38">
        <f t="shared" si="173"/>
        <v>3</v>
      </c>
      <c r="BG377" s="38">
        <f t="shared" si="174"/>
        <v>4</v>
      </c>
      <c r="BH377" s="38">
        <f t="shared" si="189"/>
        <v>5</v>
      </c>
      <c r="BR377" s="38">
        <v>375</v>
      </c>
      <c r="BS377" s="38" t="str">
        <f>HLOOKUP(BD377,$AB$2:$AN377,$BR377+1)</f>
        <v>present</v>
      </c>
      <c r="BT377" s="38" t="str">
        <f>HLOOKUP(BE377,$AB$2:$AN377,$BR377+1)</f>
        <v>the</v>
      </c>
      <c r="BU377" s="38" t="str">
        <f>HLOOKUP(BF377,$AB$2:$AN377,$BR377+1)</f>
        <v>made</v>
      </c>
      <c r="BV377" s="38" t="str">
        <f>HLOOKUP(BG377,$AB$2:$AN377,$BR377+1)</f>
        <v>him</v>
      </c>
      <c r="BW377" s="38" t="str">
        <f>HLOOKUP(BH377,$AB$2:$AN377,$BR377+1)</f>
        <v>happy</v>
      </c>
      <c r="BZ377" s="38"/>
      <c r="CA377" s="38"/>
      <c r="CB377" s="38"/>
      <c r="CC377" s="38"/>
      <c r="CD377" s="38"/>
      <c r="CE377" s="38"/>
      <c r="CG377" s="36" t="str">
        <f t="shared" si="175"/>
        <v>文型</v>
      </c>
    </row>
    <row r="378" spans="18:85" ht="16.5" customHeight="1">
      <c r="R378" s="35">
        <v>1</v>
      </c>
      <c r="S378" s="2" t="s">
        <v>1656</v>
      </c>
      <c r="T378" s="2"/>
      <c r="U378" s="1">
        <v>3</v>
      </c>
      <c r="V378" s="42">
        <f t="shared" si="187"/>
        <v>246</v>
      </c>
      <c r="W378" s="5" t="s">
        <v>699</v>
      </c>
      <c r="X378" s="7" t="s">
        <v>700</v>
      </c>
      <c r="Y378" s="42">
        <f ca="1" t="shared" si="165"/>
        <v>0.42165327231546534</v>
      </c>
      <c r="Z378" s="42">
        <f t="shared" si="166"/>
        <v>6</v>
      </c>
      <c r="AA378" s="42" t="s">
        <v>2038</v>
      </c>
      <c r="AB378" s="42" t="s">
        <v>1106</v>
      </c>
      <c r="AC378" s="39" t="s">
        <v>701</v>
      </c>
      <c r="AD378" s="39" t="s">
        <v>702</v>
      </c>
      <c r="AE378" s="39" t="s">
        <v>703</v>
      </c>
      <c r="AF378" s="39" t="s">
        <v>704</v>
      </c>
      <c r="AG378" s="39" t="s">
        <v>705</v>
      </c>
      <c r="AP378" s="39">
        <f ca="1" t="shared" si="167"/>
        <v>0.6791481083406197</v>
      </c>
      <c r="AQ378" s="39">
        <f ca="1" t="shared" si="168"/>
        <v>0.12489901322579566</v>
      </c>
      <c r="AR378" s="39">
        <f ca="1" t="shared" si="169"/>
        <v>0.8445358905392075</v>
      </c>
      <c r="AS378" s="39">
        <f ca="1" t="shared" si="170"/>
        <v>0.9570784870286468</v>
      </c>
      <c r="AT378" s="39">
        <f ca="1" t="shared" si="188"/>
        <v>0.3983079855570857</v>
      </c>
      <c r="AU378" s="39">
        <f aca="true" ca="1" t="shared" si="193" ref="AU378:AU390">IF(AG378=0,"",RAND())</f>
        <v>0.9940531561385264</v>
      </c>
      <c r="BC378" s="38">
        <f ca="1" t="shared" si="192"/>
      </c>
      <c r="BD378" s="38">
        <f t="shared" si="171"/>
        <v>4</v>
      </c>
      <c r="BE378" s="38">
        <f t="shared" si="172"/>
        <v>6</v>
      </c>
      <c r="BF378" s="38">
        <f t="shared" si="173"/>
        <v>3</v>
      </c>
      <c r="BG378" s="38">
        <f t="shared" si="174"/>
        <v>2</v>
      </c>
      <c r="BH378" s="38">
        <f t="shared" si="189"/>
        <v>5</v>
      </c>
      <c r="BI378" s="38">
        <f aca="true" t="shared" si="194" ref="BI378:BI390">RANK(AU378,$AP378:$BB378)</f>
        <v>1</v>
      </c>
      <c r="BR378" s="38">
        <v>376</v>
      </c>
      <c r="BS378" s="38" t="str">
        <f>HLOOKUP(BD378,$AB$2:$AN378,$BR378+1)</f>
        <v>the</v>
      </c>
      <c r="BT378" s="38" t="str">
        <f>HLOOKUP(BE378,$AB$2:$AN378,$BR378+1)</f>
        <v>interesting</v>
      </c>
      <c r="BU378" s="38" t="str">
        <f>HLOOKUP(BF378,$AB$2:$AN378,$BR378+1)</f>
        <v>find</v>
      </c>
      <c r="BV378" s="38" t="str">
        <f>HLOOKUP(BG378,$AB$2:$AN378,$BR378+1)</f>
        <v>will</v>
      </c>
      <c r="BW378" s="38" t="str">
        <f>HLOOKUP(BH378,$AB$2:$AN378,$BR378+1)</f>
        <v>book</v>
      </c>
      <c r="BX378" s="38" t="str">
        <f>HLOOKUP(BI378,$AB$2:$AN378,$BR378+1)</f>
        <v>you</v>
      </c>
      <c r="BZ378" s="38"/>
      <c r="CA378" s="38"/>
      <c r="CB378" s="38"/>
      <c r="CC378" s="38"/>
      <c r="CD378" s="38"/>
      <c r="CE378" s="38"/>
      <c r="CG378" s="36" t="str">
        <f t="shared" si="175"/>
        <v>文型</v>
      </c>
    </row>
    <row r="379" spans="18:85" ht="16.5" customHeight="1">
      <c r="R379" s="35">
        <v>1</v>
      </c>
      <c r="S379" s="2" t="s">
        <v>1656</v>
      </c>
      <c r="T379" s="2"/>
      <c r="U379" s="1">
        <v>3</v>
      </c>
      <c r="V379" s="42">
        <f t="shared" si="187"/>
        <v>312</v>
      </c>
      <c r="W379" s="5" t="s">
        <v>706</v>
      </c>
      <c r="X379" s="7" t="s">
        <v>707</v>
      </c>
      <c r="Y379" s="42">
        <f ca="1" t="shared" si="165"/>
        <v>0.2681144101851425</v>
      </c>
      <c r="Z379" s="42">
        <f t="shared" si="166"/>
        <v>7</v>
      </c>
      <c r="AA379" s="42" t="s">
        <v>2038</v>
      </c>
      <c r="AB379" s="42" t="s">
        <v>11</v>
      </c>
      <c r="AC379" s="39" t="s">
        <v>713</v>
      </c>
      <c r="AD379" s="39" t="s">
        <v>708</v>
      </c>
      <c r="AE379" s="39" t="s">
        <v>709</v>
      </c>
      <c r="AF379" s="39" t="s">
        <v>710</v>
      </c>
      <c r="AG379" s="39" t="s">
        <v>711</v>
      </c>
      <c r="AH379" s="39" t="s">
        <v>712</v>
      </c>
      <c r="AP379" s="39">
        <f ca="1" t="shared" si="167"/>
        <v>0.49874174477935806</v>
      </c>
      <c r="AQ379" s="39">
        <f ca="1" t="shared" si="168"/>
        <v>0.3540024780755555</v>
      </c>
      <c r="AR379" s="39">
        <f ca="1" t="shared" si="169"/>
        <v>0.8696641800307188</v>
      </c>
      <c r="AS379" s="39">
        <f ca="1" t="shared" si="170"/>
        <v>0.6253220053706119</v>
      </c>
      <c r="AT379" s="39">
        <f ca="1" t="shared" si="188"/>
        <v>0.18323908168903724</v>
      </c>
      <c r="AU379" s="39">
        <f ca="1" t="shared" si="193"/>
        <v>0.802348268034754</v>
      </c>
      <c r="AV379" s="39">
        <f aca="true" ca="1" t="shared" si="195" ref="AV379:AV387">IF(AH379=0,"",RAND())</f>
        <v>0.07366736931911788</v>
      </c>
      <c r="BC379" s="38">
        <f ca="1" t="shared" si="192"/>
      </c>
      <c r="BD379" s="38">
        <f t="shared" si="171"/>
        <v>4</v>
      </c>
      <c r="BE379" s="38">
        <f t="shared" si="172"/>
        <v>5</v>
      </c>
      <c r="BF379" s="38">
        <f t="shared" si="173"/>
        <v>1</v>
      </c>
      <c r="BG379" s="38">
        <f t="shared" si="174"/>
        <v>3</v>
      </c>
      <c r="BH379" s="38">
        <f t="shared" si="189"/>
        <v>6</v>
      </c>
      <c r="BI379" s="38">
        <f t="shared" si="194"/>
        <v>2</v>
      </c>
      <c r="BJ379" s="38">
        <f aca="true" t="shared" si="196" ref="BJ379:BJ387">RANK(AV379,$AP379:$BB379)</f>
        <v>7</v>
      </c>
      <c r="BR379" s="38">
        <v>377</v>
      </c>
      <c r="BS379" s="38" t="str">
        <f>HLOOKUP(BD379,$AB$2:$AN379,$BR379+1)</f>
        <v>worried</v>
      </c>
      <c r="BT379" s="38" t="str">
        <f>HLOOKUP(BE379,$AB$2:$AN379,$BR379+1)</f>
        <v>about</v>
      </c>
      <c r="BU379" s="38" t="str">
        <f>HLOOKUP(BF379,$AB$2:$AN379,$BR379+1)</f>
        <v>I</v>
      </c>
      <c r="BV379" s="38" t="str">
        <f>HLOOKUP(BG379,$AB$2:$AN379,$BR379+1)</f>
        <v>getting</v>
      </c>
      <c r="BW379" s="38" t="str">
        <f>HLOOKUP(BH379,$AB$2:$AN379,$BR379+1)</f>
        <v>my</v>
      </c>
      <c r="BX379" s="38" t="str">
        <f>HLOOKUP(BI379,$AB$2:$AN379,$BR379+1)</f>
        <v>am</v>
      </c>
      <c r="BY379" s="38" t="str">
        <f>HLOOKUP(BJ379,$AB$2:$AN379,$BR379+1)</f>
        <v>future</v>
      </c>
      <c r="BZ379" s="38"/>
      <c r="CA379" s="38"/>
      <c r="CB379" s="38"/>
      <c r="CC379" s="38"/>
      <c r="CD379" s="38"/>
      <c r="CE379" s="38"/>
      <c r="CG379" s="36" t="str">
        <f t="shared" si="175"/>
        <v>文型</v>
      </c>
    </row>
    <row r="380" spans="18:85" ht="16.5" customHeight="1">
      <c r="R380" s="35">
        <v>1</v>
      </c>
      <c r="S380" s="2" t="s">
        <v>1656</v>
      </c>
      <c r="T380" s="2"/>
      <c r="U380" s="1"/>
      <c r="V380" s="42">
        <f t="shared" si="187"/>
        <v>275</v>
      </c>
      <c r="W380" s="5" t="s">
        <v>829</v>
      </c>
      <c r="X380" s="7" t="s">
        <v>830</v>
      </c>
      <c r="Y380" s="42">
        <f ca="1" t="shared" si="165"/>
        <v>0.3629494282843171</v>
      </c>
      <c r="Z380" s="42">
        <f t="shared" si="166"/>
        <v>7</v>
      </c>
      <c r="AA380" s="42" t="s">
        <v>2038</v>
      </c>
      <c r="AB380" s="42" t="s">
        <v>831</v>
      </c>
      <c r="AC380" s="39" t="s">
        <v>770</v>
      </c>
      <c r="AD380" s="39" t="s">
        <v>771</v>
      </c>
      <c r="AE380" s="39" t="s">
        <v>832</v>
      </c>
      <c r="AF380" s="39" t="s">
        <v>703</v>
      </c>
      <c r="AG380" s="39" t="s">
        <v>833</v>
      </c>
      <c r="AH380" s="39" t="s">
        <v>834</v>
      </c>
      <c r="AP380" s="39">
        <f ca="1" t="shared" si="167"/>
        <v>0.309198102230984</v>
      </c>
      <c r="AQ380" s="39">
        <f ca="1" t="shared" si="168"/>
        <v>0.8458890104937107</v>
      </c>
      <c r="AR380" s="39">
        <f ca="1" t="shared" si="169"/>
        <v>0.6872990587325898</v>
      </c>
      <c r="AS380" s="39">
        <f ca="1" t="shared" si="170"/>
        <v>0.8202930323900042</v>
      </c>
      <c r="AT380" s="39">
        <f ca="1" t="shared" si="188"/>
        <v>0.17538281276427714</v>
      </c>
      <c r="AU380" s="39">
        <f ca="1" t="shared" si="193"/>
        <v>0.645931157965798</v>
      </c>
      <c r="AV380" s="39">
        <f ca="1" t="shared" si="195"/>
        <v>0.9012293821024588</v>
      </c>
      <c r="BC380" s="38">
        <f ca="1" t="shared" si="192"/>
      </c>
      <c r="BD380" s="38">
        <f t="shared" si="171"/>
        <v>6</v>
      </c>
      <c r="BE380" s="38">
        <f t="shared" si="172"/>
        <v>2</v>
      </c>
      <c r="BF380" s="38">
        <f t="shared" si="173"/>
        <v>4</v>
      </c>
      <c r="BG380" s="38">
        <f t="shared" si="174"/>
        <v>3</v>
      </c>
      <c r="BH380" s="38">
        <f t="shared" si="189"/>
        <v>7</v>
      </c>
      <c r="BI380" s="38">
        <f t="shared" si="194"/>
        <v>5</v>
      </c>
      <c r="BJ380" s="38">
        <f t="shared" si="196"/>
        <v>1</v>
      </c>
      <c r="BR380" s="38">
        <v>378</v>
      </c>
      <c r="BS380" s="38" t="str">
        <f>HLOOKUP(BD380,$AB$2:$AN380,$BR380+1)</f>
        <v>door</v>
      </c>
      <c r="BT380" s="38" t="str">
        <f>HLOOKUP(BE380,$AB$2:$AN380,$BR380+1)</f>
        <v>not</v>
      </c>
      <c r="BU380" s="38" t="str">
        <f>HLOOKUP(BF380,$AB$2:$AN380,$BR380+1)</f>
        <v>left</v>
      </c>
      <c r="BV380" s="38" t="str">
        <f>HLOOKUP(BG380,$AB$2:$AN380,$BR380+1)</f>
        <v>be</v>
      </c>
      <c r="BW380" s="38" t="str">
        <f>HLOOKUP(BH380,$AB$2:$AN380,$BR380+1)</f>
        <v>open</v>
      </c>
      <c r="BX380" s="38" t="str">
        <f>HLOOKUP(BI380,$AB$2:$AN380,$BR380+1)</f>
        <v>the</v>
      </c>
      <c r="BY380" s="38" t="str">
        <f>HLOOKUP(BJ380,$AB$2:$AN380,$BR380+1)</f>
        <v>should</v>
      </c>
      <c r="BZ380" s="38"/>
      <c r="CA380" s="38"/>
      <c r="CB380" s="38"/>
      <c r="CC380" s="38"/>
      <c r="CD380" s="38"/>
      <c r="CE380" s="38"/>
      <c r="CG380" s="36" t="str">
        <f t="shared" si="175"/>
        <v>文型</v>
      </c>
    </row>
    <row r="381" spans="18:85" ht="16.5" customHeight="1">
      <c r="R381" s="35">
        <v>1</v>
      </c>
      <c r="S381" s="2" t="s">
        <v>1656</v>
      </c>
      <c r="T381" s="2"/>
      <c r="U381" s="1">
        <v>3</v>
      </c>
      <c r="V381" s="42">
        <f>IF(R381=1,RANK(Y381,Y$3:Y$999),"")</f>
        <v>19</v>
      </c>
      <c r="W381" s="44" t="s">
        <v>425</v>
      </c>
      <c r="X381" s="45" t="s">
        <v>426</v>
      </c>
      <c r="Y381" s="42">
        <f ca="1">IF(R381=0,"",RAND())</f>
        <v>0.9729142621343998</v>
      </c>
      <c r="Z381" s="42">
        <f>COUNTA(AB381:AN381)</f>
        <v>8</v>
      </c>
      <c r="AA381" s="42" t="s">
        <v>1825</v>
      </c>
      <c r="AB381" s="49" t="s">
        <v>427</v>
      </c>
      <c r="AC381" s="39" t="s">
        <v>428</v>
      </c>
      <c r="AD381" s="39" t="s">
        <v>429</v>
      </c>
      <c r="AE381" s="39" t="s">
        <v>430</v>
      </c>
      <c r="AF381" s="39" t="s">
        <v>431</v>
      </c>
      <c r="AG381" s="39" t="s">
        <v>432</v>
      </c>
      <c r="AH381" s="39" t="s">
        <v>433</v>
      </c>
      <c r="AI381" s="39" t="s">
        <v>434</v>
      </c>
      <c r="AP381" s="39">
        <f aca="true" ca="1" t="shared" si="197" ref="AP381:AW381">IF(AB381=0,"",RAND())</f>
        <v>0.9104975688475161</v>
      </c>
      <c r="AQ381" s="39">
        <f ca="1" t="shared" si="197"/>
        <v>0.20795065145554137</v>
      </c>
      <c r="AR381" s="39">
        <f ca="1" t="shared" si="197"/>
        <v>0.49467494487178265</v>
      </c>
      <c r="AS381" s="39">
        <f ca="1" t="shared" si="197"/>
        <v>0.4139605857774189</v>
      </c>
      <c r="AT381" s="39">
        <f ca="1" t="shared" si="197"/>
        <v>0.7182399200310077</v>
      </c>
      <c r="AU381" s="39">
        <f ca="1" t="shared" si="197"/>
        <v>0.04558162452635184</v>
      </c>
      <c r="AV381" s="39">
        <f ca="1" t="shared" si="197"/>
        <v>0.8684614733014036</v>
      </c>
      <c r="AW381" s="39">
        <f ca="1" t="shared" si="197"/>
        <v>0.8466244955268147</v>
      </c>
      <c r="BD381" s="38">
        <f aca="true" t="shared" si="198" ref="BD381:BK381">RANK(AP381,$AP381:$BB381)</f>
        <v>1</v>
      </c>
      <c r="BE381" s="38">
        <f t="shared" si="198"/>
        <v>7</v>
      </c>
      <c r="BF381" s="38">
        <f t="shared" si="198"/>
        <v>5</v>
      </c>
      <c r="BG381" s="38">
        <f t="shared" si="198"/>
        <v>6</v>
      </c>
      <c r="BH381" s="38">
        <f t="shared" si="198"/>
        <v>4</v>
      </c>
      <c r="BI381" s="38">
        <f t="shared" si="198"/>
        <v>8</v>
      </c>
      <c r="BJ381" s="38">
        <f t="shared" si="198"/>
        <v>2</v>
      </c>
      <c r="BK381" s="38">
        <f t="shared" si="198"/>
        <v>3</v>
      </c>
      <c r="BR381" s="38">
        <v>379</v>
      </c>
      <c r="BS381" s="38" t="str">
        <f>HLOOKUP(BD381,$AB$2:$AN434,$BR381+1)</f>
        <v>the</v>
      </c>
      <c r="BT381" s="38" t="str">
        <f>HLOOKUP(BE381,$AB$2:$AN434,$BR381+1)</f>
        <v>me</v>
      </c>
      <c r="BU381" s="38" t="str">
        <f>HLOOKUP(BF381,$AB$2:$AN434,$BR381+1)</f>
        <v>death</v>
      </c>
      <c r="BV381" s="38" t="str">
        <f>HLOOKUP(BG381,$AB$2:$AN434,$BR381+1)</f>
        <v>made</v>
      </c>
      <c r="BW381" s="38" t="str">
        <f>HLOOKUP(BH381,$AB$2:$AN434,$BR381+1)</f>
        <v>his</v>
      </c>
      <c r="BX381" s="38" t="str">
        <f>HLOOKUP(BI381,$AB$2:$AN434,$BR381+1)</f>
        <v>sad</v>
      </c>
      <c r="BY381" s="38" t="str">
        <f>HLOOKUP(BJ381,$AB$2:$AN434,$BR381+1)</f>
        <v>news</v>
      </c>
      <c r="BZ381" s="38" t="str">
        <f>HLOOKUP(BK381,$AB$2:$AN434,$BR381+1)</f>
        <v>of</v>
      </c>
      <c r="CA381" s="38"/>
      <c r="CB381" s="38"/>
      <c r="CC381" s="38"/>
      <c r="CD381" s="38"/>
      <c r="CE381" s="38"/>
      <c r="CG381" s="36" t="str">
        <f>S381</f>
        <v>文型</v>
      </c>
    </row>
    <row r="382" spans="18:85" ht="16.5" customHeight="1">
      <c r="R382" s="35">
        <v>1</v>
      </c>
      <c r="S382" s="2" t="s">
        <v>1694</v>
      </c>
      <c r="T382" s="2"/>
      <c r="U382" s="1">
        <v>2</v>
      </c>
      <c r="V382" s="42">
        <f aca="true" t="shared" si="199" ref="V382:V409">IF(R382=1,RANK(Y382,Y$3:Y$998),"")</f>
        <v>120</v>
      </c>
      <c r="W382" s="5" t="s">
        <v>1697</v>
      </c>
      <c r="X382" s="7" t="s">
        <v>1698</v>
      </c>
      <c r="Y382" s="42">
        <f ca="1" t="shared" si="165"/>
        <v>0.7376621802781238</v>
      </c>
      <c r="Z382" s="42">
        <f t="shared" si="166"/>
        <v>8</v>
      </c>
      <c r="AA382" s="42" t="s">
        <v>2014</v>
      </c>
      <c r="AB382" s="42" t="s">
        <v>2033</v>
      </c>
      <c r="AC382" s="39" t="s">
        <v>598</v>
      </c>
      <c r="AD382" s="39" t="s">
        <v>1881</v>
      </c>
      <c r="AE382" s="39" t="s">
        <v>1882</v>
      </c>
      <c r="AF382" s="39" t="s">
        <v>1873</v>
      </c>
      <c r="AG382" s="39" t="s">
        <v>2029</v>
      </c>
      <c r="AH382" s="39" t="s">
        <v>1699</v>
      </c>
      <c r="AI382" s="39" t="s">
        <v>2053</v>
      </c>
      <c r="AP382" s="39">
        <f ca="1" t="shared" si="167"/>
        <v>0.22548184600714283</v>
      </c>
      <c r="AQ382" s="39">
        <f ca="1" t="shared" si="168"/>
        <v>0.6685366361497105</v>
      </c>
      <c r="AR382" s="39">
        <f ca="1" t="shared" si="169"/>
        <v>0.9096306263066598</v>
      </c>
      <c r="AS382" s="39">
        <f ca="1" t="shared" si="170"/>
        <v>0.8872837954226664</v>
      </c>
      <c r="AT382" s="39">
        <f ca="1" t="shared" si="188"/>
        <v>0.693707957705958</v>
      </c>
      <c r="AU382" s="39">
        <f ca="1" t="shared" si="193"/>
        <v>0.11717963021297706</v>
      </c>
      <c r="AV382" s="39">
        <f ca="1" t="shared" si="195"/>
        <v>0.032475321647701394</v>
      </c>
      <c r="AW382" s="39">
        <f ca="1">IF(AI382=0,"",RAND())</f>
        <v>0.15146090207539004</v>
      </c>
      <c r="BC382" s="38">
        <f ca="1" t="shared" si="192"/>
      </c>
      <c r="BD382" s="38">
        <f t="shared" si="171"/>
        <v>5</v>
      </c>
      <c r="BE382" s="38">
        <f t="shared" si="172"/>
        <v>4</v>
      </c>
      <c r="BF382" s="38">
        <f t="shared" si="173"/>
        <v>1</v>
      </c>
      <c r="BG382" s="38">
        <f t="shared" si="174"/>
        <v>2</v>
      </c>
      <c r="BH382" s="38">
        <f t="shared" si="189"/>
        <v>3</v>
      </c>
      <c r="BI382" s="38">
        <f t="shared" si="194"/>
        <v>7</v>
      </c>
      <c r="BJ382" s="38">
        <f t="shared" si="196"/>
        <v>8</v>
      </c>
      <c r="BK382" s="38">
        <f>RANK(AW382,$AP382:$BB382)</f>
        <v>6</v>
      </c>
      <c r="BR382" s="38">
        <v>380</v>
      </c>
      <c r="BS382" s="38" t="str">
        <f>HLOOKUP(BD382,$AB$2:$AN382,$BR382+1)</f>
        <v>doctor</v>
      </c>
      <c r="BT382" s="38" t="str">
        <f>HLOOKUP(BE382,$AB$2:$AN382,$BR382+1)</f>
        <v>a</v>
      </c>
      <c r="BU382" s="38" t="str">
        <f>HLOOKUP(BF382,$AB$2:$AN382,$BR382+1)</f>
        <v>your</v>
      </c>
      <c r="BV382" s="38" t="str">
        <f>HLOOKUP(BG382,$AB$2:$AN382,$BR382+1)</f>
        <v>father</v>
      </c>
      <c r="BW382" s="38" t="str">
        <f>HLOOKUP(BH382,$AB$2:$AN382,$BR382+1)</f>
        <v>is</v>
      </c>
      <c r="BX382" s="38" t="str">
        <f>HLOOKUP(BI382,$AB$2:$AN382,$BR382+1)</f>
        <v>isn't</v>
      </c>
      <c r="BY382" s="38" t="str">
        <f>HLOOKUP(BJ382,$AB$2:$AN382,$BR382+1)</f>
        <v>he</v>
      </c>
      <c r="BZ382" s="38" t="str">
        <f>HLOOKUP(BK382,$AB$2:$AN382,$BR382+1)</f>
        <v>,</v>
      </c>
      <c r="CA382" s="38"/>
      <c r="CB382" s="38"/>
      <c r="CC382" s="38"/>
      <c r="CD382" s="38"/>
      <c r="CE382" s="38"/>
      <c r="CG382" s="36" t="str">
        <f t="shared" si="175"/>
        <v>付加疑問文</v>
      </c>
    </row>
    <row r="383" spans="18:85" ht="16.5" customHeight="1">
      <c r="R383" s="35">
        <v>1</v>
      </c>
      <c r="S383" s="2" t="s">
        <v>1694</v>
      </c>
      <c r="T383" s="2"/>
      <c r="U383" s="1">
        <v>2</v>
      </c>
      <c r="V383" s="42">
        <f t="shared" si="199"/>
        <v>98</v>
      </c>
      <c r="W383" s="5" t="s">
        <v>1700</v>
      </c>
      <c r="X383" s="7" t="s">
        <v>1701</v>
      </c>
      <c r="Y383" s="42">
        <f ca="1" t="shared" si="165"/>
        <v>0.7915995114538634</v>
      </c>
      <c r="Z383" s="42">
        <f t="shared" si="166"/>
        <v>8</v>
      </c>
      <c r="AA383" s="42" t="s">
        <v>2014</v>
      </c>
      <c r="AB383" s="42" t="s">
        <v>1874</v>
      </c>
      <c r="AC383" s="39" t="s">
        <v>372</v>
      </c>
      <c r="AD383" s="39" t="s">
        <v>76</v>
      </c>
      <c r="AE383" s="39" t="s">
        <v>2047</v>
      </c>
      <c r="AF383" s="39" t="s">
        <v>1875</v>
      </c>
      <c r="AG383" s="39" t="s">
        <v>2029</v>
      </c>
      <c r="AH383" s="39" t="s">
        <v>1702</v>
      </c>
      <c r="AI383" s="39" t="s">
        <v>2039</v>
      </c>
      <c r="AP383" s="39">
        <f ca="1" t="shared" si="167"/>
        <v>0.9660187652032877</v>
      </c>
      <c r="AQ383" s="39">
        <f ca="1" t="shared" si="168"/>
        <v>0.48162006148816694</v>
      </c>
      <c r="AR383" s="39">
        <f ca="1" t="shared" si="169"/>
        <v>0.20195087528751277</v>
      </c>
      <c r="AS383" s="39">
        <f ca="1" t="shared" si="170"/>
        <v>0.19934372179668092</v>
      </c>
      <c r="AT383" s="39">
        <f ca="1" t="shared" si="188"/>
        <v>0.5708731986628701</v>
      </c>
      <c r="AU383" s="39">
        <f ca="1" t="shared" si="193"/>
        <v>0.7570110680474311</v>
      </c>
      <c r="AV383" s="39">
        <f ca="1" t="shared" si="195"/>
        <v>0.8170262938210664</v>
      </c>
      <c r="AW383" s="39">
        <f ca="1">IF(AI383=0,"",RAND())</f>
        <v>0.22655861669307598</v>
      </c>
      <c r="BC383" s="38">
        <f ca="1" t="shared" si="192"/>
      </c>
      <c r="BD383" s="38">
        <f t="shared" si="171"/>
        <v>1</v>
      </c>
      <c r="BE383" s="38">
        <f t="shared" si="172"/>
        <v>5</v>
      </c>
      <c r="BF383" s="38">
        <f t="shared" si="173"/>
        <v>7</v>
      </c>
      <c r="BG383" s="38">
        <f t="shared" si="174"/>
        <v>8</v>
      </c>
      <c r="BH383" s="38">
        <f t="shared" si="189"/>
        <v>4</v>
      </c>
      <c r="BI383" s="38">
        <f t="shared" si="194"/>
        <v>3</v>
      </c>
      <c r="BJ383" s="38">
        <f t="shared" si="196"/>
        <v>2</v>
      </c>
      <c r="BK383" s="38">
        <f>RANK(AW383,$AP383:$BB383)</f>
        <v>6</v>
      </c>
      <c r="BR383" s="38">
        <v>381</v>
      </c>
      <c r="BS383" s="38" t="str">
        <f>HLOOKUP(BD383,$AB$2:$AN383,$BR383+1)</f>
        <v>Mary</v>
      </c>
      <c r="BT383" s="38" t="str">
        <f>HLOOKUP(BE383,$AB$2:$AN383,$BR383+1)</f>
        <v>well</v>
      </c>
      <c r="BU383" s="38" t="str">
        <f>HLOOKUP(BF383,$AB$2:$AN383,$BR383+1)</f>
        <v>doesn't</v>
      </c>
      <c r="BV383" s="38" t="str">
        <f>HLOOKUP(BG383,$AB$2:$AN383,$BR383+1)</f>
        <v>she</v>
      </c>
      <c r="BW383" s="38" t="str">
        <f>HLOOKUP(BH383,$AB$2:$AN383,$BR383+1)</f>
        <v>very</v>
      </c>
      <c r="BX383" s="38" t="str">
        <f>HLOOKUP(BI383,$AB$2:$AN383,$BR383+1)</f>
        <v>tennis</v>
      </c>
      <c r="BY383" s="38" t="str">
        <f>HLOOKUP(BJ383,$AB$2:$AN383,$BR383+1)</f>
        <v>plays</v>
      </c>
      <c r="BZ383" s="38" t="str">
        <f>HLOOKUP(BK383,$AB$2:$AN383,$BR383+1)</f>
        <v>,</v>
      </c>
      <c r="CA383" s="38"/>
      <c r="CB383" s="38"/>
      <c r="CC383" s="38"/>
      <c r="CD383" s="38"/>
      <c r="CE383" s="38"/>
      <c r="CG383" s="36" t="str">
        <f t="shared" si="175"/>
        <v>付加疑問文</v>
      </c>
    </row>
    <row r="384" spans="18:85" ht="16.5" customHeight="1">
      <c r="R384" s="35">
        <v>1</v>
      </c>
      <c r="S384" s="2" t="s">
        <v>1694</v>
      </c>
      <c r="T384" s="2"/>
      <c r="U384" s="1">
        <v>3</v>
      </c>
      <c r="V384" s="42">
        <f t="shared" si="199"/>
        <v>213</v>
      </c>
      <c r="W384" s="44" t="s">
        <v>1707</v>
      </c>
      <c r="X384" s="45" t="s">
        <v>1708</v>
      </c>
      <c r="Y384" s="42">
        <f ca="1" t="shared" si="165"/>
        <v>0.5101289883926943</v>
      </c>
      <c r="Z384" s="42">
        <f t="shared" si="166"/>
        <v>9</v>
      </c>
      <c r="AA384" s="49" t="s">
        <v>970</v>
      </c>
      <c r="AB384" s="42" t="s">
        <v>2053</v>
      </c>
      <c r="AC384" s="39" t="s">
        <v>1032</v>
      </c>
      <c r="AD384" s="39" t="s">
        <v>2104</v>
      </c>
      <c r="AE384" s="39" t="s">
        <v>2105</v>
      </c>
      <c r="AF384" s="39" t="s">
        <v>390</v>
      </c>
      <c r="AG384" s="39" t="s">
        <v>1104</v>
      </c>
      <c r="AH384" s="39" t="s">
        <v>2029</v>
      </c>
      <c r="AI384" s="39" t="s">
        <v>12</v>
      </c>
      <c r="AJ384" s="39" t="s">
        <v>2053</v>
      </c>
      <c r="AP384" s="39">
        <f ca="1" t="shared" si="167"/>
        <v>0.8031106669439696</v>
      </c>
      <c r="AQ384" s="39">
        <f ca="1" t="shared" si="168"/>
        <v>0.5611870567254194</v>
      </c>
      <c r="AR384" s="39">
        <f ca="1" t="shared" si="169"/>
        <v>0.629411100343467</v>
      </c>
      <c r="AS384" s="39">
        <f ca="1" t="shared" si="170"/>
        <v>0.6700531293826437</v>
      </c>
      <c r="AT384" s="39">
        <f ca="1" t="shared" si="188"/>
        <v>0.657743473189738</v>
      </c>
      <c r="AU384" s="39">
        <f ca="1" t="shared" si="193"/>
        <v>0.9099771964171532</v>
      </c>
      <c r="AV384" s="39">
        <f ca="1" t="shared" si="195"/>
        <v>0.09737301286201472</v>
      </c>
      <c r="AW384" s="39">
        <f ca="1">IF(AI384=0,"",RAND())</f>
        <v>0.5116863178465494</v>
      </c>
      <c r="AX384" s="39">
        <f ca="1">IF(AJ384=0,"",RAND())</f>
        <v>0.48265457096153686</v>
      </c>
      <c r="BC384" s="38">
        <f ca="1" t="shared" si="192"/>
      </c>
      <c r="BD384" s="38">
        <f t="shared" si="171"/>
        <v>2</v>
      </c>
      <c r="BE384" s="38">
        <f t="shared" si="172"/>
        <v>6</v>
      </c>
      <c r="BF384" s="38">
        <f t="shared" si="173"/>
        <v>5</v>
      </c>
      <c r="BG384" s="38">
        <f t="shared" si="174"/>
        <v>3</v>
      </c>
      <c r="BH384" s="38">
        <f t="shared" si="189"/>
        <v>4</v>
      </c>
      <c r="BI384" s="38">
        <f t="shared" si="194"/>
        <v>1</v>
      </c>
      <c r="BJ384" s="38">
        <f t="shared" si="196"/>
        <v>9</v>
      </c>
      <c r="BK384" s="38">
        <f>RANK(AW384,$AP384:$BB384)</f>
        <v>7</v>
      </c>
      <c r="BL384" s="38">
        <f>RANK(AX384,$AP384:$BB384)</f>
        <v>8</v>
      </c>
      <c r="BR384" s="38">
        <v>382</v>
      </c>
      <c r="BS384" s="38" t="str">
        <f>HLOOKUP(BD384,$AB$2:$AN384,$BR384+1)</f>
        <v>didn't</v>
      </c>
      <c r="BT384" s="38" t="str">
        <f>HLOOKUP(BE384,$AB$2:$AN384,$BR384+1)</f>
        <v>yesterday</v>
      </c>
      <c r="BU384" s="38" t="str">
        <f>HLOOKUP(BF384,$AB$2:$AN384,$BR384+1)</f>
        <v>school</v>
      </c>
      <c r="BV384" s="38" t="str">
        <f>HLOOKUP(BG384,$AB$2:$AN384,$BR384+1)</f>
        <v>go</v>
      </c>
      <c r="BW384" s="38" t="str">
        <f>HLOOKUP(BH384,$AB$2:$AN384,$BR384+1)</f>
        <v>to</v>
      </c>
      <c r="BX384" s="38" t="str">
        <f>HLOOKUP(BI384,$AB$2:$AN384,$BR384+1)</f>
        <v>he</v>
      </c>
      <c r="BY384" s="38" t="str">
        <f>HLOOKUP(BJ384,$AB$2:$AN384,$BR384+1)</f>
        <v>he</v>
      </c>
      <c r="BZ384" s="38" t="str">
        <f>HLOOKUP(BK384,$AB$2:$AN384,$BR384+1)</f>
        <v>,</v>
      </c>
      <c r="CA384" s="38" t="str">
        <f>HLOOKUP(BL384,$AB$2:$AN384,$BR384+1)</f>
        <v>did</v>
      </c>
      <c r="CB384" s="38"/>
      <c r="CC384" s="38"/>
      <c r="CD384" s="38"/>
      <c r="CE384" s="38"/>
      <c r="CG384" s="36" t="str">
        <f t="shared" si="175"/>
        <v>付加疑問文</v>
      </c>
    </row>
    <row r="385" spans="18:85" ht="16.5" customHeight="1">
      <c r="R385" s="35">
        <v>1</v>
      </c>
      <c r="S385" s="2" t="s">
        <v>1694</v>
      </c>
      <c r="T385" s="2"/>
      <c r="U385" s="1">
        <v>3</v>
      </c>
      <c r="V385" s="42">
        <f t="shared" si="199"/>
        <v>356</v>
      </c>
      <c r="W385" s="44" t="s">
        <v>1709</v>
      </c>
      <c r="X385" s="45" t="s">
        <v>1710</v>
      </c>
      <c r="Y385" s="42">
        <f ca="1" t="shared" si="165"/>
        <v>0.1881220046504395</v>
      </c>
      <c r="Z385" s="42">
        <f t="shared" si="166"/>
        <v>7</v>
      </c>
      <c r="AA385" s="42" t="s">
        <v>2014</v>
      </c>
      <c r="AB385" s="42" t="s">
        <v>1711</v>
      </c>
      <c r="AC385" s="39" t="s">
        <v>47</v>
      </c>
      <c r="AD385" s="39" t="s">
        <v>2107</v>
      </c>
      <c r="AE385" s="39" t="s">
        <v>1105</v>
      </c>
      <c r="AF385" s="39" t="s">
        <v>2029</v>
      </c>
      <c r="AG385" s="39" t="s">
        <v>2074</v>
      </c>
      <c r="AH385" s="39" t="s">
        <v>1106</v>
      </c>
      <c r="AP385" s="39">
        <f ca="1" t="shared" si="167"/>
        <v>0.8652761622381568</v>
      </c>
      <c r="AQ385" s="39">
        <f ca="1" t="shared" si="168"/>
        <v>0.08851634093835425</v>
      </c>
      <c r="AR385" s="39">
        <f ca="1" t="shared" si="169"/>
        <v>0.5303113555771317</v>
      </c>
      <c r="AS385" s="39">
        <f ca="1" t="shared" si="170"/>
        <v>0.7548777058509559</v>
      </c>
      <c r="AT385" s="39">
        <f ca="1" t="shared" si="188"/>
        <v>0.3991501230105783</v>
      </c>
      <c r="AU385" s="39">
        <f ca="1" t="shared" si="193"/>
        <v>0.26468508688932535</v>
      </c>
      <c r="AV385" s="39">
        <f ca="1" t="shared" si="195"/>
        <v>0.683565340064257</v>
      </c>
      <c r="BD385" s="38">
        <f t="shared" si="171"/>
        <v>1</v>
      </c>
      <c r="BE385" s="38">
        <f t="shared" si="172"/>
        <v>7</v>
      </c>
      <c r="BF385" s="38">
        <f t="shared" si="173"/>
        <v>4</v>
      </c>
      <c r="BG385" s="38">
        <f t="shared" si="174"/>
        <v>2</v>
      </c>
      <c r="BH385" s="38">
        <f t="shared" si="189"/>
        <v>5</v>
      </c>
      <c r="BI385" s="38">
        <f t="shared" si="194"/>
        <v>6</v>
      </c>
      <c r="BJ385" s="38">
        <f t="shared" si="196"/>
        <v>3</v>
      </c>
      <c r="BR385" s="38">
        <v>383</v>
      </c>
      <c r="BS385" s="38" t="str">
        <f>HLOOKUP(BD385,$AB$2:$AN385,$BR385+1)</f>
        <v>study</v>
      </c>
      <c r="BT385" s="38" t="str">
        <f>HLOOKUP(BE385,$AB$2:$AN385,$BR385+1)</f>
        <v>you</v>
      </c>
      <c r="BU385" s="38" t="str">
        <f>HLOOKUP(BF385,$AB$2:$AN385,$BR385+1)</f>
        <v>day</v>
      </c>
      <c r="BV385" s="38" t="str">
        <f>HLOOKUP(BG385,$AB$2:$AN385,$BR385+1)</f>
        <v>English</v>
      </c>
      <c r="BW385" s="38" t="str">
        <f>HLOOKUP(BH385,$AB$2:$AN385,$BR385+1)</f>
        <v>,</v>
      </c>
      <c r="BX385" s="38" t="str">
        <f>HLOOKUP(BI385,$AB$2:$AN385,$BR385+1)</f>
        <v>will</v>
      </c>
      <c r="BY385" s="38" t="str">
        <f>HLOOKUP(BJ385,$AB$2:$AN385,$BR385+1)</f>
        <v>every</v>
      </c>
      <c r="BZ385" s="38"/>
      <c r="CA385" s="38"/>
      <c r="CB385" s="38"/>
      <c r="CC385" s="38"/>
      <c r="CD385" s="38"/>
      <c r="CE385" s="38"/>
      <c r="CG385" s="36" t="str">
        <f t="shared" si="175"/>
        <v>付加疑問文</v>
      </c>
    </row>
    <row r="386" spans="18:85" ht="16.5" customHeight="1">
      <c r="R386" s="35">
        <v>1</v>
      </c>
      <c r="S386" s="2" t="s">
        <v>1694</v>
      </c>
      <c r="T386" s="2"/>
      <c r="U386" s="1">
        <v>2</v>
      </c>
      <c r="V386" s="42">
        <f t="shared" si="199"/>
        <v>112</v>
      </c>
      <c r="W386" s="5" t="s">
        <v>1697</v>
      </c>
      <c r="X386" s="7" t="s">
        <v>1762</v>
      </c>
      <c r="Y386" s="42">
        <f ca="1" t="shared" si="165"/>
        <v>0.7575346719662253</v>
      </c>
      <c r="Z386" s="42">
        <f t="shared" si="166"/>
        <v>8</v>
      </c>
      <c r="AA386" s="42" t="s">
        <v>1753</v>
      </c>
      <c r="AB386" s="42" t="s">
        <v>2033</v>
      </c>
      <c r="AC386" s="39" t="s">
        <v>598</v>
      </c>
      <c r="AD386" s="39" t="s">
        <v>1881</v>
      </c>
      <c r="AE386" s="39" t="s">
        <v>1882</v>
      </c>
      <c r="AF386" s="39" t="s">
        <v>1763</v>
      </c>
      <c r="AG386" s="39" t="s">
        <v>2029</v>
      </c>
      <c r="AH386" s="39" t="s">
        <v>1699</v>
      </c>
      <c r="AI386" s="39" t="s">
        <v>2053</v>
      </c>
      <c r="AP386" s="39">
        <f ca="1" t="shared" si="167"/>
        <v>0.1991467588795967</v>
      </c>
      <c r="AQ386" s="39">
        <f ca="1" t="shared" si="168"/>
        <v>0.03164595651927016</v>
      </c>
      <c r="AR386" s="39">
        <f ca="1" t="shared" si="169"/>
        <v>0.006265975752216935</v>
      </c>
      <c r="AS386" s="39">
        <f ca="1" t="shared" si="170"/>
        <v>0.048873619769766785</v>
      </c>
      <c r="AT386" s="39">
        <f ca="1" t="shared" si="188"/>
        <v>0.7494748625225146</v>
      </c>
      <c r="AU386" s="39">
        <f ca="1" t="shared" si="193"/>
        <v>0.803951833615951</v>
      </c>
      <c r="AV386" s="39">
        <f ca="1" t="shared" si="195"/>
        <v>0.8222849422549379</v>
      </c>
      <c r="AW386" s="39">
        <f ca="1">IF(AI386=0,"",RAND())</f>
        <v>0.8717448857447945</v>
      </c>
      <c r="BC386" s="38">
        <f ca="1">IF(AO386=0,"",RAND())</f>
      </c>
      <c r="BD386" s="38">
        <f t="shared" si="171"/>
        <v>5</v>
      </c>
      <c r="BE386" s="38">
        <f t="shared" si="172"/>
        <v>7</v>
      </c>
      <c r="BF386" s="38">
        <f t="shared" si="173"/>
        <v>8</v>
      </c>
      <c r="BG386" s="38">
        <f t="shared" si="174"/>
        <v>6</v>
      </c>
      <c r="BH386" s="38">
        <f t="shared" si="189"/>
        <v>4</v>
      </c>
      <c r="BI386" s="38">
        <f t="shared" si="194"/>
        <v>3</v>
      </c>
      <c r="BJ386" s="38">
        <f t="shared" si="196"/>
        <v>2</v>
      </c>
      <c r="BK386" s="38">
        <f>RANK(AW386,$AP386:$BB386)</f>
        <v>1</v>
      </c>
      <c r="BR386" s="38">
        <v>384</v>
      </c>
      <c r="BS386" s="38" t="str">
        <f>HLOOKUP(BD386,$AB$2:$AN386,$BR386+1)</f>
        <v>doctor</v>
      </c>
      <c r="BT386" s="38" t="str">
        <f>HLOOKUP(BE386,$AB$2:$AN386,$BR386+1)</f>
        <v>isn't</v>
      </c>
      <c r="BU386" s="38" t="str">
        <f>HLOOKUP(BF386,$AB$2:$AN386,$BR386+1)</f>
        <v>he</v>
      </c>
      <c r="BV386" s="38" t="str">
        <f>HLOOKUP(BG386,$AB$2:$AN386,$BR386+1)</f>
        <v>,</v>
      </c>
      <c r="BW386" s="38" t="str">
        <f>HLOOKUP(BH386,$AB$2:$AN386,$BR386+1)</f>
        <v>a</v>
      </c>
      <c r="BX386" s="38" t="str">
        <f>HLOOKUP(BI386,$AB$2:$AN386,$BR386+1)</f>
        <v>is</v>
      </c>
      <c r="BY386" s="38" t="str">
        <f>HLOOKUP(BJ386,$AB$2:$AN386,$BR386+1)</f>
        <v>father</v>
      </c>
      <c r="BZ386" s="38" t="str">
        <f>HLOOKUP(BK386,$AB$2:$AN386,$BR386+1)</f>
        <v>your</v>
      </c>
      <c r="CA386" s="38"/>
      <c r="CB386" s="38"/>
      <c r="CC386" s="38"/>
      <c r="CD386" s="38"/>
      <c r="CE386" s="38"/>
      <c r="CG386" s="36" t="str">
        <f t="shared" si="175"/>
        <v>付加疑問文</v>
      </c>
    </row>
    <row r="387" spans="18:85" ht="16.5" customHeight="1">
      <c r="R387" s="35">
        <v>1</v>
      </c>
      <c r="S387" s="2" t="s">
        <v>1694</v>
      </c>
      <c r="T387" s="2"/>
      <c r="U387" s="1">
        <v>2</v>
      </c>
      <c r="V387" s="42">
        <f t="shared" si="199"/>
        <v>23</v>
      </c>
      <c r="W387" s="5" t="s">
        <v>1700</v>
      </c>
      <c r="X387" s="7" t="s">
        <v>1764</v>
      </c>
      <c r="Y387" s="42">
        <f ca="1" t="shared" si="165"/>
        <v>0.9593403802982712</v>
      </c>
      <c r="Z387" s="42">
        <f t="shared" si="166"/>
        <v>8</v>
      </c>
      <c r="AA387" s="42" t="s">
        <v>1754</v>
      </c>
      <c r="AB387" s="42" t="s">
        <v>1803</v>
      </c>
      <c r="AC387" s="39" t="s">
        <v>372</v>
      </c>
      <c r="AD387" s="39" t="s">
        <v>76</v>
      </c>
      <c r="AE387" s="39" t="s">
        <v>2047</v>
      </c>
      <c r="AF387" s="39" t="s">
        <v>1804</v>
      </c>
      <c r="AG387" s="39" t="s">
        <v>2029</v>
      </c>
      <c r="AH387" s="39" t="s">
        <v>1702</v>
      </c>
      <c r="AI387" s="39" t="s">
        <v>2039</v>
      </c>
      <c r="AP387" s="39">
        <f ca="1" t="shared" si="167"/>
        <v>0.4304085810778626</v>
      </c>
      <c r="AQ387" s="39">
        <f ca="1" t="shared" si="168"/>
        <v>0.25400176568876676</v>
      </c>
      <c r="AR387" s="39">
        <f ca="1" t="shared" si="169"/>
        <v>0.7626678293783138</v>
      </c>
      <c r="AS387" s="39">
        <f ca="1" t="shared" si="170"/>
        <v>0.4936583933999672</v>
      </c>
      <c r="AT387" s="39">
        <f ca="1" t="shared" si="188"/>
        <v>0.37207932441971714</v>
      </c>
      <c r="AU387" s="39">
        <f ca="1" t="shared" si="193"/>
        <v>0.4023721260420221</v>
      </c>
      <c r="AV387" s="39">
        <f ca="1" t="shared" si="195"/>
        <v>0.9079768586990897</v>
      </c>
      <c r="AW387" s="39">
        <f ca="1">IF(AI387=0,"",RAND())</f>
        <v>0.4520562837602222</v>
      </c>
      <c r="BC387" s="38">
        <f ca="1">IF(AO387=0,"",RAND())</f>
      </c>
      <c r="BD387" s="38">
        <f t="shared" si="171"/>
        <v>5</v>
      </c>
      <c r="BE387" s="38">
        <f t="shared" si="172"/>
        <v>8</v>
      </c>
      <c r="BF387" s="38">
        <f t="shared" si="173"/>
        <v>2</v>
      </c>
      <c r="BG387" s="38">
        <f t="shared" si="174"/>
        <v>3</v>
      </c>
      <c r="BH387" s="38">
        <f t="shared" si="189"/>
        <v>7</v>
      </c>
      <c r="BI387" s="38">
        <f t="shared" si="194"/>
        <v>6</v>
      </c>
      <c r="BJ387" s="38">
        <f t="shared" si="196"/>
        <v>1</v>
      </c>
      <c r="BK387" s="38">
        <f>RANK(AW387,$AP387:$BB387)</f>
        <v>4</v>
      </c>
      <c r="BR387" s="38">
        <v>385</v>
      </c>
      <c r="BS387" s="38" t="str">
        <f>HLOOKUP(BD387,$AB$2:$AN387,$BR387+1)</f>
        <v>well</v>
      </c>
      <c r="BT387" s="38" t="str">
        <f>HLOOKUP(BE387,$AB$2:$AN387,$BR387+1)</f>
        <v>she</v>
      </c>
      <c r="BU387" s="38" t="str">
        <f>HLOOKUP(BF387,$AB$2:$AN387,$BR387+1)</f>
        <v>plays</v>
      </c>
      <c r="BV387" s="38" t="str">
        <f>HLOOKUP(BG387,$AB$2:$AN387,$BR387+1)</f>
        <v>tennis</v>
      </c>
      <c r="BW387" s="38" t="str">
        <f>HLOOKUP(BH387,$AB$2:$AN387,$BR387+1)</f>
        <v>doesn't</v>
      </c>
      <c r="BX387" s="38" t="str">
        <f>HLOOKUP(BI387,$AB$2:$AN387,$BR387+1)</f>
        <v>,</v>
      </c>
      <c r="BY387" s="38" t="str">
        <f>HLOOKUP(BJ387,$AB$2:$AN387,$BR387+1)</f>
        <v>Mary</v>
      </c>
      <c r="BZ387" s="38" t="str">
        <f>HLOOKUP(BK387,$AB$2:$AN387,$BR387+1)</f>
        <v>very</v>
      </c>
      <c r="CA387" s="38"/>
      <c r="CB387" s="38"/>
      <c r="CC387" s="38"/>
      <c r="CD387" s="38"/>
      <c r="CE387" s="38"/>
      <c r="CG387" s="36" t="str">
        <f t="shared" si="175"/>
        <v>付加疑問文</v>
      </c>
    </row>
    <row r="388" spans="18:85" ht="16.5" customHeight="1">
      <c r="R388" s="35">
        <v>1</v>
      </c>
      <c r="S388" s="2" t="s">
        <v>1694</v>
      </c>
      <c r="T388" s="2"/>
      <c r="U388" s="1">
        <v>2</v>
      </c>
      <c r="V388" s="42">
        <f t="shared" si="199"/>
        <v>56</v>
      </c>
      <c r="W388" s="5" t="s">
        <v>1703</v>
      </c>
      <c r="X388" s="7" t="s">
        <v>1805</v>
      </c>
      <c r="Y388" s="42">
        <f ca="1" t="shared" si="165"/>
        <v>0.89320190932124</v>
      </c>
      <c r="Z388" s="42">
        <f t="shared" si="166"/>
        <v>6</v>
      </c>
      <c r="AA388" s="42" t="s">
        <v>1755</v>
      </c>
      <c r="AB388" s="42" t="s">
        <v>1704</v>
      </c>
      <c r="AC388" s="39" t="s">
        <v>2104</v>
      </c>
      <c r="AD388" s="39" t="s">
        <v>1806</v>
      </c>
      <c r="AE388" s="39" t="s">
        <v>2029</v>
      </c>
      <c r="AF388" s="39" t="s">
        <v>137</v>
      </c>
      <c r="AG388" s="39" t="s">
        <v>2080</v>
      </c>
      <c r="AP388" s="39">
        <f ca="1" t="shared" si="167"/>
        <v>0.28520641231653165</v>
      </c>
      <c r="AQ388" s="39">
        <f ca="1" t="shared" si="168"/>
        <v>0.22350236065737872</v>
      </c>
      <c r="AR388" s="39">
        <f ca="1" t="shared" si="169"/>
        <v>0.22801101611638996</v>
      </c>
      <c r="AS388" s="39">
        <f ca="1" t="shared" si="170"/>
        <v>0.5995391385207531</v>
      </c>
      <c r="AT388" s="39">
        <f aca="true" ca="1" t="shared" si="200" ref="AT388:AT420">IF(AF388=0,"",RAND())</f>
        <v>0.5075162790658367</v>
      </c>
      <c r="AU388" s="39">
        <f ca="1" t="shared" si="193"/>
        <v>0.5287037055826191</v>
      </c>
      <c r="BD388" s="38">
        <f t="shared" si="171"/>
        <v>4</v>
      </c>
      <c r="BE388" s="38">
        <f t="shared" si="172"/>
        <v>6</v>
      </c>
      <c r="BF388" s="38">
        <f t="shared" si="173"/>
        <v>5</v>
      </c>
      <c r="BG388" s="38">
        <f t="shared" si="174"/>
        <v>1</v>
      </c>
      <c r="BH388" s="38">
        <f aca="true" t="shared" si="201" ref="BH388:BH420">RANK(AT388,$AP388:$BB388)</f>
        <v>3</v>
      </c>
      <c r="BI388" s="38">
        <f t="shared" si="194"/>
        <v>2</v>
      </c>
      <c r="BR388" s="38">
        <v>386</v>
      </c>
      <c r="BS388" s="38" t="str">
        <f>HLOOKUP(BD388,$AB$2:$AN388,$BR388+1)</f>
        <v>,</v>
      </c>
      <c r="BT388" s="38" t="str">
        <f>HLOOKUP(BE388,$AB$2:$AN388,$BR388+1)</f>
        <v>we</v>
      </c>
      <c r="BU388" s="38" t="str">
        <f>HLOOKUP(BF388,$AB$2:$AN388,$BR388+1)</f>
        <v>shall</v>
      </c>
      <c r="BV388" s="38" t="str">
        <f>HLOOKUP(BG388,$AB$2:$AN388,$BR388+1)</f>
        <v>let's</v>
      </c>
      <c r="BW388" s="38" t="str">
        <f>HLOOKUP(BH388,$AB$2:$AN388,$BR388+1)</f>
        <v>swimming</v>
      </c>
      <c r="BX388" s="38" t="str">
        <f>HLOOKUP(BI388,$AB$2:$AN388,$BR388+1)</f>
        <v>go</v>
      </c>
      <c r="BZ388" s="38"/>
      <c r="CA388" s="38"/>
      <c r="CB388" s="38"/>
      <c r="CC388" s="38"/>
      <c r="CD388" s="38"/>
      <c r="CE388" s="38"/>
      <c r="CG388" s="36" t="str">
        <f t="shared" si="175"/>
        <v>付加疑問文</v>
      </c>
    </row>
    <row r="389" spans="18:85" ht="16.5" customHeight="1">
      <c r="R389" s="35">
        <v>1</v>
      </c>
      <c r="S389" s="2" t="s">
        <v>1694</v>
      </c>
      <c r="T389" s="2"/>
      <c r="U389" s="1">
        <v>3</v>
      </c>
      <c r="V389" s="42">
        <f t="shared" si="199"/>
        <v>285</v>
      </c>
      <c r="W389" s="44" t="s">
        <v>1707</v>
      </c>
      <c r="X389" s="45" t="s">
        <v>1708</v>
      </c>
      <c r="Y389" s="42">
        <f ca="1" t="shared" si="165"/>
        <v>0.34727844389799234</v>
      </c>
      <c r="Z389" s="42">
        <f t="shared" si="166"/>
        <v>9</v>
      </c>
      <c r="AA389" s="42" t="s">
        <v>2014</v>
      </c>
      <c r="AB389" s="42" t="s">
        <v>2053</v>
      </c>
      <c r="AC389" s="39" t="s">
        <v>1032</v>
      </c>
      <c r="AD389" s="39" t="s">
        <v>2104</v>
      </c>
      <c r="AE389" s="39" t="s">
        <v>2105</v>
      </c>
      <c r="AF389" s="39" t="s">
        <v>390</v>
      </c>
      <c r="AG389" s="39" t="s">
        <v>1807</v>
      </c>
      <c r="AH389" s="39" t="s">
        <v>2029</v>
      </c>
      <c r="AI389" s="39" t="s">
        <v>12</v>
      </c>
      <c r="AJ389" s="39" t="s">
        <v>2053</v>
      </c>
      <c r="AP389" s="39">
        <f ca="1" t="shared" si="167"/>
        <v>0.2902256510413199</v>
      </c>
      <c r="AQ389" s="39">
        <f ca="1" t="shared" si="168"/>
        <v>0.5174458768029429</v>
      </c>
      <c r="AR389" s="39">
        <f ca="1" t="shared" si="169"/>
        <v>0.0472830817017309</v>
      </c>
      <c r="AS389" s="39">
        <f ca="1" t="shared" si="170"/>
        <v>0.595975857718261</v>
      </c>
      <c r="AT389" s="39">
        <f ca="1" t="shared" si="200"/>
        <v>0.5784723926991708</v>
      </c>
      <c r="AU389" s="39">
        <f ca="1" t="shared" si="193"/>
        <v>0.3886956985567629</v>
      </c>
      <c r="AV389" s="39">
        <f ca="1">IF(AH389=0,"",RAND())</f>
        <v>0.5917825259683618</v>
      </c>
      <c r="AW389" s="39">
        <f ca="1">IF(AI389=0,"",RAND())</f>
        <v>0.1075145352810738</v>
      </c>
      <c r="AX389" s="39">
        <f ca="1">IF(AJ389=0,"",RAND())</f>
        <v>0.11157799542576563</v>
      </c>
      <c r="BC389" s="38">
        <f ca="1">IF(AO389=0,"",RAND())</f>
      </c>
      <c r="BD389" s="38">
        <f t="shared" si="171"/>
        <v>6</v>
      </c>
      <c r="BE389" s="38">
        <f t="shared" si="172"/>
        <v>4</v>
      </c>
      <c r="BF389" s="38">
        <f t="shared" si="173"/>
        <v>9</v>
      </c>
      <c r="BG389" s="38">
        <f t="shared" si="174"/>
        <v>1</v>
      </c>
      <c r="BH389" s="38">
        <f t="shared" si="201"/>
        <v>3</v>
      </c>
      <c r="BI389" s="38">
        <f t="shared" si="194"/>
        <v>5</v>
      </c>
      <c r="BJ389" s="38">
        <f>RANK(AV389,$AP389:$BB389)</f>
        <v>2</v>
      </c>
      <c r="BK389" s="38">
        <f>RANK(AW389,$AP389:$BB389)</f>
        <v>8</v>
      </c>
      <c r="BL389" s="38">
        <f>RANK(AX389,$AP389:$BB389)</f>
        <v>7</v>
      </c>
      <c r="BR389" s="38">
        <v>387</v>
      </c>
      <c r="BS389" s="38" t="str">
        <f>HLOOKUP(BD389,$AB$2:$AN389,$BR389+1)</f>
        <v>yesterday</v>
      </c>
      <c r="BT389" s="38" t="str">
        <f>HLOOKUP(BE389,$AB$2:$AN389,$BR389+1)</f>
        <v>to</v>
      </c>
      <c r="BU389" s="38" t="str">
        <f>HLOOKUP(BF389,$AB$2:$AN389,$BR389+1)</f>
        <v>he</v>
      </c>
      <c r="BV389" s="38" t="str">
        <f>HLOOKUP(BG389,$AB$2:$AN389,$BR389+1)</f>
        <v>he</v>
      </c>
      <c r="BW389" s="38" t="str">
        <f>HLOOKUP(BH389,$AB$2:$AN389,$BR389+1)</f>
        <v>go</v>
      </c>
      <c r="BX389" s="38" t="str">
        <f>HLOOKUP(BI389,$AB$2:$AN389,$BR389+1)</f>
        <v>school</v>
      </c>
      <c r="BY389" s="38" t="str">
        <f>HLOOKUP(BJ389,$AB$2:$AN389,$BR389+1)</f>
        <v>didn't</v>
      </c>
      <c r="BZ389" s="38" t="str">
        <f>HLOOKUP(BK389,$AB$2:$AN389,$BR389+1)</f>
        <v>did</v>
      </c>
      <c r="CA389" s="38" t="str">
        <f>HLOOKUP(BL389,$AB$2:$AN389,$BR389+1)</f>
        <v>,</v>
      </c>
      <c r="CB389" s="38"/>
      <c r="CC389" s="38"/>
      <c r="CD389" s="38"/>
      <c r="CE389" s="38"/>
      <c r="CG389" s="36" t="str">
        <f t="shared" si="175"/>
        <v>付加疑問文</v>
      </c>
    </row>
    <row r="390" spans="18:85" ht="16.5" customHeight="1">
      <c r="R390" s="35">
        <v>1</v>
      </c>
      <c r="S390" s="46" t="s">
        <v>1712</v>
      </c>
      <c r="T390" s="46"/>
      <c r="U390" s="40">
        <v>1</v>
      </c>
      <c r="V390" s="42">
        <f t="shared" si="199"/>
        <v>85</v>
      </c>
      <c r="W390" s="43" t="s">
        <v>1713</v>
      </c>
      <c r="X390" s="41" t="s">
        <v>1107</v>
      </c>
      <c r="Y390" s="42">
        <f ca="1" t="shared" si="165"/>
        <v>0.832924522182765</v>
      </c>
      <c r="Z390" s="42">
        <f t="shared" si="166"/>
        <v>6</v>
      </c>
      <c r="AA390" s="42" t="s">
        <v>2038</v>
      </c>
      <c r="AB390" s="42" t="s">
        <v>2033</v>
      </c>
      <c r="AC390" s="39" t="s">
        <v>1714</v>
      </c>
      <c r="AD390" s="39" t="s">
        <v>1881</v>
      </c>
      <c r="AE390" s="39" t="s">
        <v>1715</v>
      </c>
      <c r="AF390" s="39" t="s">
        <v>1885</v>
      </c>
      <c r="AG390" s="39" t="s">
        <v>1716</v>
      </c>
      <c r="AP390" s="39">
        <f ca="1" t="shared" si="167"/>
        <v>0.48137543792879817</v>
      </c>
      <c r="AQ390" s="39">
        <f ca="1" t="shared" si="168"/>
        <v>0.7995028987267943</v>
      </c>
      <c r="AR390" s="39">
        <f ca="1" t="shared" si="169"/>
        <v>0.1292953958463614</v>
      </c>
      <c r="AS390" s="39">
        <f ca="1" t="shared" si="170"/>
        <v>0.020392022038278057</v>
      </c>
      <c r="AT390" s="39">
        <f ca="1" t="shared" si="200"/>
        <v>0.021409607115358886</v>
      </c>
      <c r="AU390" s="39">
        <f ca="1" t="shared" si="193"/>
        <v>0.4750784799396221</v>
      </c>
      <c r="BD390" s="38">
        <f t="shared" si="171"/>
        <v>2</v>
      </c>
      <c r="BE390" s="38">
        <f t="shared" si="172"/>
        <v>1</v>
      </c>
      <c r="BF390" s="38">
        <f t="shared" si="173"/>
        <v>4</v>
      </c>
      <c r="BG390" s="38">
        <f t="shared" si="174"/>
        <v>6</v>
      </c>
      <c r="BH390" s="38">
        <f t="shared" si="201"/>
        <v>5</v>
      </c>
      <c r="BI390" s="38">
        <f t="shared" si="194"/>
        <v>3</v>
      </c>
      <c r="BR390" s="38">
        <v>388</v>
      </c>
      <c r="BS390" s="38" t="str">
        <f>HLOOKUP(BD390,$AB$2:$AN390,$BR390+1)</f>
        <v>cat</v>
      </c>
      <c r="BT390" s="38" t="str">
        <f>HLOOKUP(BE390,$AB$2:$AN390,$BR390+1)</f>
        <v>your</v>
      </c>
      <c r="BU390" s="38" t="str">
        <f>HLOOKUP(BF390,$AB$2:$AN390,$BR390+1)</f>
        <v>under</v>
      </c>
      <c r="BV390" s="38" t="str">
        <f>HLOOKUP(BG390,$AB$2:$AN390,$BR390+1)</f>
        <v>chair</v>
      </c>
      <c r="BW390" s="38" t="str">
        <f>HLOOKUP(BH390,$AB$2:$AN390,$BR390+1)</f>
        <v>the</v>
      </c>
      <c r="BX390" s="38" t="str">
        <f>HLOOKUP(BI390,$AB$2:$AN390,$BR390+1)</f>
        <v>is</v>
      </c>
      <c r="BZ390" s="38"/>
      <c r="CA390" s="38"/>
      <c r="CB390" s="38"/>
      <c r="CC390" s="38"/>
      <c r="CD390" s="38"/>
      <c r="CE390" s="38"/>
      <c r="CG390" s="36" t="str">
        <f t="shared" si="175"/>
        <v>前置詞</v>
      </c>
    </row>
    <row r="391" spans="18:85" ht="16.5" customHeight="1">
      <c r="R391" s="35">
        <v>1</v>
      </c>
      <c r="S391" s="46" t="s">
        <v>1712</v>
      </c>
      <c r="T391" s="46"/>
      <c r="U391" s="40">
        <v>1</v>
      </c>
      <c r="V391" s="42">
        <f t="shared" si="199"/>
        <v>274</v>
      </c>
      <c r="W391" s="43" t="s">
        <v>1717</v>
      </c>
      <c r="X391" s="41" t="s">
        <v>1718</v>
      </c>
      <c r="Y391" s="42">
        <f ca="1" t="shared" si="165"/>
        <v>0.36305935693531843</v>
      </c>
      <c r="Z391" s="42">
        <f t="shared" si="166"/>
        <v>5</v>
      </c>
      <c r="AA391" s="42" t="s">
        <v>2038</v>
      </c>
      <c r="AB391" s="42" t="s">
        <v>11</v>
      </c>
      <c r="AC391" s="39" t="s">
        <v>152</v>
      </c>
      <c r="AD391" s="39" t="s">
        <v>76</v>
      </c>
      <c r="AE391" s="39" t="s">
        <v>148</v>
      </c>
      <c r="AF391" s="39" t="s">
        <v>119</v>
      </c>
      <c r="AP391" s="39">
        <f ca="1" t="shared" si="167"/>
        <v>0.811429104002727</v>
      </c>
      <c r="AQ391" s="39">
        <f ca="1" t="shared" si="168"/>
        <v>0.2565574107823867</v>
      </c>
      <c r="AR391" s="39">
        <f ca="1" t="shared" si="169"/>
        <v>0.8616582938197486</v>
      </c>
      <c r="AS391" s="39">
        <f ca="1" t="shared" si="170"/>
        <v>0.06227472783871324</v>
      </c>
      <c r="AT391" s="39">
        <f ca="1" t="shared" si="200"/>
        <v>0.55743060375067</v>
      </c>
      <c r="BC391" s="38">
        <f ca="1">IF(AO391=0,"",RAND())</f>
      </c>
      <c r="BD391" s="38">
        <f t="shared" si="171"/>
        <v>2</v>
      </c>
      <c r="BE391" s="38">
        <f t="shared" si="172"/>
        <v>4</v>
      </c>
      <c r="BF391" s="38">
        <f t="shared" si="173"/>
        <v>1</v>
      </c>
      <c r="BG391" s="38">
        <f t="shared" si="174"/>
        <v>5</v>
      </c>
      <c r="BH391" s="38">
        <f t="shared" si="201"/>
        <v>3</v>
      </c>
      <c r="BR391" s="38">
        <v>389</v>
      </c>
      <c r="BS391" s="38" t="str">
        <f>HLOOKUP(BD391,$AB$2:$AN391,$BR391+1)</f>
        <v>play</v>
      </c>
      <c r="BT391" s="38" t="str">
        <f>HLOOKUP(BE391,$AB$2:$AN391,$BR391+1)</f>
        <v>with</v>
      </c>
      <c r="BU391" s="38" t="str">
        <f>HLOOKUP(BF391,$AB$2:$AN391,$BR391+1)</f>
        <v>I</v>
      </c>
      <c r="BV391" s="38" t="str">
        <f>HLOOKUP(BG391,$AB$2:$AN391,$BR391+1)</f>
        <v>him</v>
      </c>
      <c r="BW391" s="38" t="str">
        <f>HLOOKUP(BH391,$AB$2:$AN391,$BR391+1)</f>
        <v>tennis</v>
      </c>
      <c r="BZ391" s="38"/>
      <c r="CA391" s="38"/>
      <c r="CB391" s="38"/>
      <c r="CC391" s="38"/>
      <c r="CD391" s="38"/>
      <c r="CE391" s="38"/>
      <c r="CG391" s="36" t="str">
        <f t="shared" si="175"/>
        <v>前置詞</v>
      </c>
    </row>
    <row r="392" spans="18:85" ht="16.5" customHeight="1">
      <c r="R392" s="35">
        <v>1</v>
      </c>
      <c r="S392" s="2" t="s">
        <v>1712</v>
      </c>
      <c r="T392" s="2"/>
      <c r="U392" s="1">
        <v>2</v>
      </c>
      <c r="V392" s="42">
        <f t="shared" si="199"/>
        <v>90</v>
      </c>
      <c r="W392" s="5" t="s">
        <v>1719</v>
      </c>
      <c r="X392" s="7" t="s">
        <v>1108</v>
      </c>
      <c r="Y392" s="42">
        <f ca="1" t="shared" si="165"/>
        <v>0.817271461762336</v>
      </c>
      <c r="Z392" s="42">
        <f t="shared" si="166"/>
        <v>7</v>
      </c>
      <c r="AA392" s="42" t="s">
        <v>2038</v>
      </c>
      <c r="AB392" s="42" t="s">
        <v>1880</v>
      </c>
      <c r="AC392" s="39" t="s">
        <v>1881</v>
      </c>
      <c r="AD392" s="39" t="s">
        <v>1882</v>
      </c>
      <c r="AE392" s="39" t="s">
        <v>1720</v>
      </c>
      <c r="AF392" s="39" t="s">
        <v>1884</v>
      </c>
      <c r="AG392" s="39" t="s">
        <v>1885</v>
      </c>
      <c r="AH392" s="39" t="s">
        <v>1721</v>
      </c>
      <c r="AP392" s="39">
        <f ca="1" t="shared" si="167"/>
        <v>0.0416660040617618</v>
      </c>
      <c r="AQ392" s="39">
        <f ca="1" t="shared" si="168"/>
        <v>0.41315289056260446</v>
      </c>
      <c r="AR392" s="39">
        <f ca="1" t="shared" si="169"/>
        <v>0.7858652153383809</v>
      </c>
      <c r="AS392" s="39">
        <f ca="1" t="shared" si="170"/>
        <v>0.8121199815705185</v>
      </c>
      <c r="AT392" s="39">
        <f ca="1" t="shared" si="200"/>
        <v>0.19360683823921399</v>
      </c>
      <c r="AU392" s="39">
        <f aca="true" ca="1" t="shared" si="202" ref="AU392:AV396">IF(AG392=0,"",RAND())</f>
        <v>0.6240853473205494</v>
      </c>
      <c r="AV392" s="39">
        <f ca="1" t="shared" si="202"/>
        <v>0.3535230351159795</v>
      </c>
      <c r="BD392" s="38">
        <f t="shared" si="171"/>
        <v>7</v>
      </c>
      <c r="BE392" s="38">
        <f t="shared" si="172"/>
        <v>4</v>
      </c>
      <c r="BF392" s="38">
        <f t="shared" si="173"/>
        <v>2</v>
      </c>
      <c r="BG392" s="38">
        <f t="shared" si="174"/>
        <v>1</v>
      </c>
      <c r="BH392" s="38">
        <f t="shared" si="201"/>
        <v>6</v>
      </c>
      <c r="BI392" s="38">
        <f aca="true" t="shared" si="203" ref="BI392:BJ396">RANK(AU392,$AP392:$BB392)</f>
        <v>3</v>
      </c>
      <c r="BJ392" s="38">
        <f t="shared" si="203"/>
        <v>5</v>
      </c>
      <c r="BR392" s="38">
        <v>390</v>
      </c>
      <c r="BS392" s="38" t="str">
        <f>HLOOKUP(BD392,$AB$2:$AN392,$BR392+1)</f>
        <v>wall</v>
      </c>
      <c r="BT392" s="38" t="str">
        <f>HLOOKUP(BE392,$AB$2:$AN392,$BR392+1)</f>
        <v>map</v>
      </c>
      <c r="BU392" s="38" t="str">
        <f>HLOOKUP(BF392,$AB$2:$AN392,$BR392+1)</f>
        <v>is</v>
      </c>
      <c r="BV392" s="38" t="str">
        <f>HLOOKUP(BG392,$AB$2:$AN392,$BR392+1)</f>
        <v>there</v>
      </c>
      <c r="BW392" s="38" t="str">
        <f>HLOOKUP(BH392,$AB$2:$AN392,$BR392+1)</f>
        <v>the</v>
      </c>
      <c r="BX392" s="38" t="str">
        <f>HLOOKUP(BI392,$AB$2:$AN392,$BR392+1)</f>
        <v>a</v>
      </c>
      <c r="BY392" s="38" t="str">
        <f>HLOOKUP(BJ392,$AB$2:$AN392,$BR392+1)</f>
        <v>on</v>
      </c>
      <c r="BZ392" s="38"/>
      <c r="CA392" s="38"/>
      <c r="CB392" s="38"/>
      <c r="CC392" s="38"/>
      <c r="CD392" s="38"/>
      <c r="CE392" s="38"/>
      <c r="CG392" s="36" t="str">
        <f t="shared" si="175"/>
        <v>前置詞</v>
      </c>
    </row>
    <row r="393" spans="18:85" ht="16.5" customHeight="1">
      <c r="R393" s="35">
        <v>1</v>
      </c>
      <c r="S393" s="2" t="s">
        <v>1712</v>
      </c>
      <c r="T393" s="2"/>
      <c r="U393" s="1">
        <v>2</v>
      </c>
      <c r="V393" s="42">
        <f t="shared" si="199"/>
        <v>163</v>
      </c>
      <c r="W393" s="5" t="s">
        <v>1722</v>
      </c>
      <c r="X393" s="7" t="s">
        <v>1723</v>
      </c>
      <c r="Y393" s="42">
        <f ca="1" t="shared" si="165"/>
        <v>0.6343529679018998</v>
      </c>
      <c r="Z393" s="42">
        <f t="shared" si="166"/>
        <v>7</v>
      </c>
      <c r="AA393" s="42" t="s">
        <v>932</v>
      </c>
      <c r="AB393" s="42" t="s">
        <v>390</v>
      </c>
      <c r="AC393" s="39" t="s">
        <v>1669</v>
      </c>
      <c r="AD393" s="39" t="s">
        <v>2054</v>
      </c>
      <c r="AE393" s="39" t="s">
        <v>1724</v>
      </c>
      <c r="AF393" s="39" t="s">
        <v>1907</v>
      </c>
      <c r="AG393" s="39" t="s">
        <v>1885</v>
      </c>
      <c r="AH393" s="39" t="s">
        <v>23</v>
      </c>
      <c r="AP393" s="39">
        <f ca="1" t="shared" si="167"/>
        <v>0.5458016614524794</v>
      </c>
      <c r="AQ393" s="39">
        <f ca="1" t="shared" si="168"/>
        <v>0.5294441248005439</v>
      </c>
      <c r="AR393" s="39">
        <f ca="1" t="shared" si="169"/>
        <v>0.8820766661418862</v>
      </c>
      <c r="AS393" s="39">
        <f ca="1" t="shared" si="170"/>
        <v>0.5871433127646322</v>
      </c>
      <c r="AT393" s="39">
        <f ca="1" t="shared" si="200"/>
        <v>0.0862651794641609</v>
      </c>
      <c r="AU393" s="39">
        <f ca="1" t="shared" si="202"/>
        <v>0.42165451752421407</v>
      </c>
      <c r="AV393" s="39">
        <f ca="1" t="shared" si="202"/>
        <v>0.2803436053063568</v>
      </c>
      <c r="BD393" s="38">
        <f t="shared" si="171"/>
        <v>3</v>
      </c>
      <c r="BE393" s="38">
        <f t="shared" si="172"/>
        <v>4</v>
      </c>
      <c r="BF393" s="38">
        <f t="shared" si="173"/>
        <v>1</v>
      </c>
      <c r="BG393" s="38">
        <f t="shared" si="174"/>
        <v>2</v>
      </c>
      <c r="BH393" s="38">
        <f t="shared" si="201"/>
        <v>7</v>
      </c>
      <c r="BI393" s="38">
        <f t="shared" si="203"/>
        <v>5</v>
      </c>
      <c r="BJ393" s="38">
        <f t="shared" si="203"/>
        <v>6</v>
      </c>
      <c r="BR393" s="38">
        <v>391</v>
      </c>
      <c r="BS393" s="38" t="str">
        <f>HLOOKUP(BD393,$AB$2:$AN393,$BR393+1)</f>
        <v>at</v>
      </c>
      <c r="BT393" s="38" t="str">
        <f>HLOOKUP(BE393,$AB$2:$AN393,$BR393+1)</f>
        <v>nine</v>
      </c>
      <c r="BU393" s="38" t="str">
        <f>HLOOKUP(BF393,$AB$2:$AN393,$BR393+1)</f>
        <v>school</v>
      </c>
      <c r="BV393" s="38" t="str">
        <f>HLOOKUP(BG393,$AB$2:$AN393,$BR393+1)</f>
        <v>begins</v>
      </c>
      <c r="BW393" s="38" t="str">
        <f>HLOOKUP(BH393,$AB$2:$AN393,$BR393+1)</f>
        <v>morning</v>
      </c>
      <c r="BX393" s="38" t="str">
        <f>HLOOKUP(BI393,$AB$2:$AN393,$BR393+1)</f>
        <v>in</v>
      </c>
      <c r="BY393" s="38" t="str">
        <f>HLOOKUP(BJ393,$AB$2:$AN393,$BR393+1)</f>
        <v>the</v>
      </c>
      <c r="BZ393" s="38"/>
      <c r="CA393" s="38"/>
      <c r="CB393" s="38"/>
      <c r="CC393" s="38"/>
      <c r="CD393" s="38"/>
      <c r="CE393" s="38"/>
      <c r="CG393" s="36" t="str">
        <f t="shared" si="175"/>
        <v>前置詞</v>
      </c>
    </row>
    <row r="394" spans="18:85" ht="16.5" customHeight="1">
      <c r="R394" s="35">
        <v>1</v>
      </c>
      <c r="S394" s="2" t="s">
        <v>1712</v>
      </c>
      <c r="T394" s="2"/>
      <c r="U394" s="1">
        <v>2</v>
      </c>
      <c r="V394" s="42">
        <f t="shared" si="199"/>
        <v>349</v>
      </c>
      <c r="W394" s="5" t="s">
        <v>1725</v>
      </c>
      <c r="X394" s="7" t="s">
        <v>1726</v>
      </c>
      <c r="Y394" s="42">
        <f ca="1" t="shared" si="165"/>
        <v>0.19182476455761055</v>
      </c>
      <c r="Z394" s="42">
        <f t="shared" si="166"/>
        <v>7</v>
      </c>
      <c r="AA394" s="42" t="s">
        <v>2038</v>
      </c>
      <c r="AB394" s="42" t="s">
        <v>2053</v>
      </c>
      <c r="AC394" s="39" t="s">
        <v>16</v>
      </c>
      <c r="AD394" s="39" t="s">
        <v>2105</v>
      </c>
      <c r="AE394" s="39" t="s">
        <v>1885</v>
      </c>
      <c r="AF394" s="39" t="s">
        <v>1244</v>
      </c>
      <c r="AG394" s="39" t="s">
        <v>131</v>
      </c>
      <c r="AH394" s="39" t="s">
        <v>991</v>
      </c>
      <c r="AP394" s="39">
        <f ca="1" t="shared" si="167"/>
        <v>0.7168054241623187</v>
      </c>
      <c r="AQ394" s="39">
        <f ca="1" t="shared" si="168"/>
        <v>0.9573976981323291</v>
      </c>
      <c r="AR394" s="39">
        <f ca="1" t="shared" si="169"/>
        <v>0.8141203576042022</v>
      </c>
      <c r="AS394" s="39">
        <f ca="1" t="shared" si="170"/>
        <v>0.301344616477361</v>
      </c>
      <c r="AT394" s="39">
        <f ca="1" t="shared" si="200"/>
        <v>0.687359030869855</v>
      </c>
      <c r="AU394" s="39">
        <f ca="1" t="shared" si="202"/>
        <v>0.7643691728454423</v>
      </c>
      <c r="AV394" s="39">
        <f ca="1" t="shared" si="202"/>
        <v>0.08097351508840944</v>
      </c>
      <c r="BD394" s="38">
        <f t="shared" si="171"/>
        <v>4</v>
      </c>
      <c r="BE394" s="38">
        <f t="shared" si="172"/>
        <v>1</v>
      </c>
      <c r="BF394" s="38">
        <f t="shared" si="173"/>
        <v>2</v>
      </c>
      <c r="BG394" s="38">
        <f t="shared" si="174"/>
        <v>6</v>
      </c>
      <c r="BH394" s="38">
        <f t="shared" si="201"/>
        <v>5</v>
      </c>
      <c r="BI394" s="38">
        <f t="shared" si="203"/>
        <v>3</v>
      </c>
      <c r="BJ394" s="38">
        <f t="shared" si="203"/>
        <v>7</v>
      </c>
      <c r="BR394" s="38">
        <v>392</v>
      </c>
      <c r="BS394" s="38" t="str">
        <f>HLOOKUP(BD394,$AB$2:$AN394,$BR394+1)</f>
        <v>the</v>
      </c>
      <c r="BT394" s="38" t="str">
        <f>HLOOKUP(BE394,$AB$2:$AN394,$BR394+1)</f>
        <v>he</v>
      </c>
      <c r="BU394" s="38" t="str">
        <f>HLOOKUP(BF394,$AB$2:$AN394,$BR394+1)</f>
        <v>went</v>
      </c>
      <c r="BV394" s="38" t="str">
        <f>HLOOKUP(BG394,$AB$2:$AN394,$BR394+1)</f>
        <v>by</v>
      </c>
      <c r="BW394" s="38" t="str">
        <f>HLOOKUP(BH394,$AB$2:$AN394,$BR394+1)</f>
        <v>station</v>
      </c>
      <c r="BX394" s="38" t="str">
        <f>HLOOKUP(BI394,$AB$2:$AN394,$BR394+1)</f>
        <v>to</v>
      </c>
      <c r="BY394" s="38" t="str">
        <f>HLOOKUP(BJ394,$AB$2:$AN394,$BR394+1)</f>
        <v>bus</v>
      </c>
      <c r="BZ394" s="38"/>
      <c r="CA394" s="38"/>
      <c r="CB394" s="38"/>
      <c r="CC394" s="38"/>
      <c r="CD394" s="38"/>
      <c r="CE394" s="38"/>
      <c r="CG394" s="36" t="str">
        <f t="shared" si="175"/>
        <v>前置詞</v>
      </c>
    </row>
    <row r="395" spans="18:85" ht="16.5" customHeight="1">
      <c r="R395" s="35">
        <v>1</v>
      </c>
      <c r="S395" s="2" t="s">
        <v>1712</v>
      </c>
      <c r="T395" s="2"/>
      <c r="U395" s="1">
        <v>2</v>
      </c>
      <c r="V395" s="42">
        <f t="shared" si="199"/>
        <v>383</v>
      </c>
      <c r="W395" s="5" t="s">
        <v>1727</v>
      </c>
      <c r="X395" s="7" t="s">
        <v>1728</v>
      </c>
      <c r="Y395" s="42">
        <f ca="1" t="shared" si="165"/>
        <v>0.1223397202932095</v>
      </c>
      <c r="Z395" s="42">
        <f t="shared" si="166"/>
        <v>7</v>
      </c>
      <c r="AA395" s="42" t="s">
        <v>1729</v>
      </c>
      <c r="AB395" s="42" t="s">
        <v>1730</v>
      </c>
      <c r="AC395" s="39" t="s">
        <v>269</v>
      </c>
      <c r="AD395" s="39" t="s">
        <v>119</v>
      </c>
      <c r="AE395" s="39" t="s">
        <v>1884</v>
      </c>
      <c r="AF395" s="39" t="s">
        <v>149</v>
      </c>
      <c r="AG395" s="39" t="s">
        <v>1731</v>
      </c>
      <c r="AH395" s="39" t="s">
        <v>2055</v>
      </c>
      <c r="AP395" s="39">
        <f ca="1" t="shared" si="167"/>
        <v>0.8258417845899424</v>
      </c>
      <c r="AQ395" s="39">
        <f ca="1" t="shared" si="168"/>
        <v>0.8034934578242701</v>
      </c>
      <c r="AR395" s="39">
        <f ca="1" t="shared" si="169"/>
        <v>0.3205762921562898</v>
      </c>
      <c r="AS395" s="39">
        <f ca="1" t="shared" si="170"/>
        <v>0.7381747800411964</v>
      </c>
      <c r="AT395" s="39">
        <f ca="1" t="shared" si="200"/>
        <v>0.5910922669221195</v>
      </c>
      <c r="AU395" s="39">
        <f ca="1" t="shared" si="202"/>
        <v>0.3284804421353069</v>
      </c>
      <c r="AV395" s="39">
        <f ca="1" t="shared" si="202"/>
        <v>0.2177492108492214</v>
      </c>
      <c r="BD395" s="38">
        <f t="shared" si="171"/>
        <v>1</v>
      </c>
      <c r="BE395" s="38">
        <f t="shared" si="172"/>
        <v>2</v>
      </c>
      <c r="BF395" s="38">
        <f t="shared" si="173"/>
        <v>6</v>
      </c>
      <c r="BG395" s="38">
        <f t="shared" si="174"/>
        <v>3</v>
      </c>
      <c r="BH395" s="38">
        <f t="shared" si="201"/>
        <v>4</v>
      </c>
      <c r="BI395" s="38">
        <f t="shared" si="203"/>
        <v>5</v>
      </c>
      <c r="BJ395" s="38">
        <f t="shared" si="203"/>
        <v>7</v>
      </c>
      <c r="BR395" s="38">
        <v>393</v>
      </c>
      <c r="BS395" s="38" t="str">
        <f>HLOOKUP(BD395,$AB$2:$AN395,$BR395+1)</f>
        <v>I</v>
      </c>
      <c r="BT395" s="38" t="str">
        <f>HLOOKUP(BE395,$AB$2:$AN395,$BR395+1)</f>
        <v>saw</v>
      </c>
      <c r="BU395" s="38" t="str">
        <f>HLOOKUP(BF395,$AB$2:$AN395,$BR395+1)</f>
        <v>way</v>
      </c>
      <c r="BV395" s="38" t="str">
        <f>HLOOKUP(BG395,$AB$2:$AN395,$BR395+1)</f>
        <v>him</v>
      </c>
      <c r="BW395" s="38" t="str">
        <f>HLOOKUP(BH395,$AB$2:$AN395,$BR395+1)</f>
        <v>on</v>
      </c>
      <c r="BX395" s="38" t="str">
        <f>HLOOKUP(BI395,$AB$2:$AN395,$BR395+1)</f>
        <v>my</v>
      </c>
      <c r="BY395" s="38" t="str">
        <f>HLOOKUP(BJ395,$AB$2:$AN395,$BR395+1)</f>
        <v>home</v>
      </c>
      <c r="BZ395" s="38"/>
      <c r="CA395" s="38"/>
      <c r="CB395" s="38"/>
      <c r="CC395" s="38"/>
      <c r="CD395" s="38"/>
      <c r="CE395" s="38"/>
      <c r="CG395" s="36" t="str">
        <f t="shared" si="175"/>
        <v>前置詞</v>
      </c>
    </row>
    <row r="396" spans="18:85" ht="16.5" customHeight="1">
      <c r="R396" s="35">
        <v>1</v>
      </c>
      <c r="S396" s="2" t="s">
        <v>1712</v>
      </c>
      <c r="T396" s="2"/>
      <c r="U396" s="1">
        <v>3</v>
      </c>
      <c r="V396" s="42">
        <f t="shared" si="199"/>
        <v>133</v>
      </c>
      <c r="W396" s="5" t="s">
        <v>1732</v>
      </c>
      <c r="X396" s="7" t="s">
        <v>1733</v>
      </c>
      <c r="Y396" s="42">
        <f ca="1" t="shared" si="165"/>
        <v>0.7097199996104737</v>
      </c>
      <c r="Z396" s="42">
        <f t="shared" si="166"/>
        <v>7</v>
      </c>
      <c r="AA396" s="42" t="s">
        <v>1808</v>
      </c>
      <c r="AB396" s="42" t="s">
        <v>2039</v>
      </c>
      <c r="AC396" s="39" t="s">
        <v>1734</v>
      </c>
      <c r="AD396" s="39" t="s">
        <v>1882</v>
      </c>
      <c r="AE396" s="39" t="s">
        <v>1735</v>
      </c>
      <c r="AF396" s="39" t="s">
        <v>1884</v>
      </c>
      <c r="AG396" s="39" t="s">
        <v>1885</v>
      </c>
      <c r="AH396" s="39" t="s">
        <v>1886</v>
      </c>
      <c r="AP396" s="39">
        <f ca="1" t="shared" si="167"/>
        <v>0.5192783756031807</v>
      </c>
      <c r="AQ396" s="39">
        <f ca="1" t="shared" si="168"/>
        <v>0.04425379883752001</v>
      </c>
      <c r="AR396" s="39">
        <f ca="1" t="shared" si="169"/>
        <v>0.827885383284005</v>
      </c>
      <c r="AS396" s="39">
        <f ca="1" t="shared" si="170"/>
        <v>0.3902156553686593</v>
      </c>
      <c r="AT396" s="39">
        <f ca="1" t="shared" si="200"/>
        <v>0.8736762322127207</v>
      </c>
      <c r="AU396" s="39">
        <f ca="1" t="shared" si="202"/>
        <v>0.5856035611302595</v>
      </c>
      <c r="AV396" s="39">
        <f ca="1" t="shared" si="202"/>
        <v>0.4239008602782013</v>
      </c>
      <c r="BD396" s="38">
        <f t="shared" si="171"/>
        <v>4</v>
      </c>
      <c r="BE396" s="38">
        <f t="shared" si="172"/>
        <v>7</v>
      </c>
      <c r="BF396" s="38">
        <f t="shared" si="173"/>
        <v>2</v>
      </c>
      <c r="BG396" s="38">
        <f t="shared" si="174"/>
        <v>6</v>
      </c>
      <c r="BH396" s="38">
        <f t="shared" si="201"/>
        <v>1</v>
      </c>
      <c r="BI396" s="38">
        <f t="shared" si="203"/>
        <v>3</v>
      </c>
      <c r="BJ396" s="38">
        <f t="shared" si="203"/>
        <v>5</v>
      </c>
      <c r="BR396" s="38">
        <v>394</v>
      </c>
      <c r="BS396" s="38" t="str">
        <f>HLOOKUP(BD396,$AB$2:$AN396,$BR396+1)</f>
        <v>knife</v>
      </c>
      <c r="BT396" s="38" t="str">
        <f>HLOOKUP(BE396,$AB$2:$AN396,$BR396+1)</f>
        <v>desk</v>
      </c>
      <c r="BU396" s="38" t="str">
        <f>HLOOKUP(BF396,$AB$2:$AN396,$BR396+1)</f>
        <v>put</v>
      </c>
      <c r="BV396" s="38" t="str">
        <f>HLOOKUP(BG396,$AB$2:$AN396,$BR396+1)</f>
        <v>the</v>
      </c>
      <c r="BW396" s="38" t="str">
        <f>HLOOKUP(BH396,$AB$2:$AN396,$BR396+1)</f>
        <v>she</v>
      </c>
      <c r="BX396" s="38" t="str">
        <f>HLOOKUP(BI396,$AB$2:$AN396,$BR396+1)</f>
        <v>a</v>
      </c>
      <c r="BY396" s="38" t="str">
        <f>HLOOKUP(BJ396,$AB$2:$AN396,$BR396+1)</f>
        <v>on</v>
      </c>
      <c r="BZ396" s="38"/>
      <c r="CA396" s="38"/>
      <c r="CB396" s="38"/>
      <c r="CC396" s="38"/>
      <c r="CD396" s="38"/>
      <c r="CE396" s="38"/>
      <c r="CG396" s="36" t="str">
        <f t="shared" si="175"/>
        <v>前置詞</v>
      </c>
    </row>
    <row r="397" spans="18:85" ht="16.5" customHeight="1">
      <c r="R397" s="35">
        <v>1</v>
      </c>
      <c r="S397" s="2" t="s">
        <v>1712</v>
      </c>
      <c r="T397" s="2"/>
      <c r="U397" s="1">
        <v>3</v>
      </c>
      <c r="V397" s="42">
        <f t="shared" si="199"/>
        <v>272</v>
      </c>
      <c r="W397" s="5" t="s">
        <v>1736</v>
      </c>
      <c r="X397" s="7" t="s">
        <v>1737</v>
      </c>
      <c r="Y397" s="42">
        <f ca="1" t="shared" si="165"/>
        <v>0.3714431744623785</v>
      </c>
      <c r="Z397" s="42">
        <f t="shared" si="166"/>
        <v>6</v>
      </c>
      <c r="AA397" s="42" t="s">
        <v>1808</v>
      </c>
      <c r="AB397" s="42" t="s">
        <v>1885</v>
      </c>
      <c r="AC397" s="39" t="s">
        <v>1735</v>
      </c>
      <c r="AD397" s="39" t="s">
        <v>1884</v>
      </c>
      <c r="AE397" s="39" t="s">
        <v>926</v>
      </c>
      <c r="AF397" s="39" t="s">
        <v>859</v>
      </c>
      <c r="AG397" s="39" t="s">
        <v>927</v>
      </c>
      <c r="AP397" s="39">
        <f ca="1" t="shared" si="167"/>
        <v>0.1722292958215707</v>
      </c>
      <c r="AQ397" s="39">
        <f ca="1" t="shared" si="168"/>
        <v>0.6752412636458922</v>
      </c>
      <c r="AR397" s="39">
        <f ca="1" t="shared" si="169"/>
        <v>0.7557772663073852</v>
      </c>
      <c r="AS397" s="39">
        <f ca="1" t="shared" si="170"/>
        <v>0.0646533858360474</v>
      </c>
      <c r="AT397" s="39">
        <f ca="1" t="shared" si="200"/>
        <v>0.6998594048298132</v>
      </c>
      <c r="AU397" s="39">
        <f ca="1">IF(AG397=0,"",RAND())</f>
        <v>0.5305418335957945</v>
      </c>
      <c r="BD397" s="38">
        <f t="shared" si="171"/>
        <v>5</v>
      </c>
      <c r="BE397" s="38">
        <f t="shared" si="172"/>
        <v>3</v>
      </c>
      <c r="BF397" s="38">
        <f t="shared" si="173"/>
        <v>1</v>
      </c>
      <c r="BG397" s="38">
        <f t="shared" si="174"/>
        <v>6</v>
      </c>
      <c r="BH397" s="38">
        <f t="shared" si="201"/>
        <v>2</v>
      </c>
      <c r="BI397" s="38">
        <f>RANK(AU397,$AP397:$BB397)</f>
        <v>4</v>
      </c>
      <c r="BR397" s="38">
        <v>395</v>
      </c>
      <c r="BS397" s="38" t="str">
        <f>HLOOKUP(BD397,$AB$2:$AN397,$BR397+1)</f>
        <v>is</v>
      </c>
      <c r="BT397" s="38" t="str">
        <f>HLOOKUP(BE397,$AB$2:$AN397,$BR397+1)</f>
        <v>on</v>
      </c>
      <c r="BU397" s="38" t="str">
        <f>HLOOKUP(BF397,$AB$2:$AN397,$BR397+1)</f>
        <v>the</v>
      </c>
      <c r="BV397" s="38" t="str">
        <f>HLOOKUP(BG397,$AB$2:$AN397,$BR397+1)</f>
        <v>hers</v>
      </c>
      <c r="BW397" s="38" t="str">
        <f>HLOOKUP(BH397,$AB$2:$AN397,$BR397+1)</f>
        <v>knife</v>
      </c>
      <c r="BX397" s="38" t="str">
        <f>HLOOKUP(BI397,$AB$2:$AN397,$BR397+1)</f>
        <v>the desk</v>
      </c>
      <c r="BZ397" s="38"/>
      <c r="CA397" s="38"/>
      <c r="CB397" s="38"/>
      <c r="CC397" s="38"/>
      <c r="CD397" s="38"/>
      <c r="CE397" s="38"/>
      <c r="CG397" s="36" t="str">
        <f t="shared" si="175"/>
        <v>前置詞</v>
      </c>
    </row>
    <row r="398" spans="18:85" ht="16.5" customHeight="1">
      <c r="R398" s="35">
        <v>1</v>
      </c>
      <c r="S398" s="2" t="s">
        <v>1712</v>
      </c>
      <c r="T398" s="2"/>
      <c r="U398" s="1">
        <v>3</v>
      </c>
      <c r="V398" s="42">
        <f t="shared" si="199"/>
        <v>361</v>
      </c>
      <c r="W398" s="5" t="s">
        <v>1738</v>
      </c>
      <c r="X398" s="7" t="s">
        <v>1739</v>
      </c>
      <c r="Y398" s="42">
        <f ca="1" t="shared" si="165"/>
        <v>0.15474339501936085</v>
      </c>
      <c r="Z398" s="42">
        <f t="shared" si="166"/>
        <v>6</v>
      </c>
      <c r="AA398" s="42" t="s">
        <v>1808</v>
      </c>
      <c r="AB398" s="42" t="s">
        <v>1885</v>
      </c>
      <c r="AC398" s="39" t="s">
        <v>240</v>
      </c>
      <c r="AD398" s="39" t="s">
        <v>1740</v>
      </c>
      <c r="AE398" s="39" t="s">
        <v>1741</v>
      </c>
      <c r="AF398" s="39" t="s">
        <v>1885</v>
      </c>
      <c r="AG398" s="39" t="s">
        <v>1742</v>
      </c>
      <c r="AP398" s="39">
        <f ca="1" t="shared" si="167"/>
        <v>0.4189273172680599</v>
      </c>
      <c r="AQ398" s="39">
        <f ca="1" t="shared" si="168"/>
        <v>0.49650988961601605</v>
      </c>
      <c r="AR398" s="39">
        <f ca="1" t="shared" si="169"/>
        <v>0.4349529188936616</v>
      </c>
      <c r="AS398" s="39">
        <f ca="1" t="shared" si="170"/>
        <v>0.9977810406595324</v>
      </c>
      <c r="AT398" s="39">
        <f ca="1" t="shared" si="200"/>
        <v>0.8839434546506801</v>
      </c>
      <c r="AU398" s="39">
        <f ca="1">IF(AG398=0,"",RAND())</f>
        <v>0.41999512432963737</v>
      </c>
      <c r="BD398" s="38">
        <f t="shared" si="171"/>
        <v>6</v>
      </c>
      <c r="BE398" s="38">
        <f t="shared" si="172"/>
        <v>3</v>
      </c>
      <c r="BF398" s="38">
        <f t="shared" si="173"/>
        <v>4</v>
      </c>
      <c r="BG398" s="38">
        <f t="shared" si="174"/>
        <v>1</v>
      </c>
      <c r="BH398" s="38">
        <f t="shared" si="201"/>
        <v>2</v>
      </c>
      <c r="BI398" s="38">
        <f>RANK(AU398,$AP398:$BB398)</f>
        <v>5</v>
      </c>
      <c r="BR398" s="38">
        <v>396</v>
      </c>
      <c r="BS398" s="38" t="str">
        <f>HLOOKUP(BD398,$AB$2:$AN398,$BR398+1)</f>
        <v>village</v>
      </c>
      <c r="BT398" s="38" t="str">
        <f>HLOOKUP(BE398,$AB$2:$AN398,$BR398+1)</f>
        <v>flows</v>
      </c>
      <c r="BU398" s="38" t="str">
        <f>HLOOKUP(BF398,$AB$2:$AN398,$BR398+1)</f>
        <v>through</v>
      </c>
      <c r="BV398" s="38" t="str">
        <f>HLOOKUP(BG398,$AB$2:$AN398,$BR398+1)</f>
        <v>the</v>
      </c>
      <c r="BW398" s="38" t="str">
        <f>HLOOKUP(BH398,$AB$2:$AN398,$BR398+1)</f>
        <v>river</v>
      </c>
      <c r="BX398" s="38" t="str">
        <f>HLOOKUP(BI398,$AB$2:$AN398,$BR398+1)</f>
        <v>the</v>
      </c>
      <c r="BZ398" s="38"/>
      <c r="CA398" s="38"/>
      <c r="CB398" s="38"/>
      <c r="CC398" s="38"/>
      <c r="CD398" s="38"/>
      <c r="CE398" s="38"/>
      <c r="CG398" s="36" t="str">
        <f t="shared" si="175"/>
        <v>前置詞</v>
      </c>
    </row>
    <row r="399" spans="18:85" ht="16.5" customHeight="1">
      <c r="R399" s="35">
        <v>1</v>
      </c>
      <c r="S399" s="2" t="s">
        <v>1712</v>
      </c>
      <c r="T399" s="2"/>
      <c r="U399" s="1">
        <v>3</v>
      </c>
      <c r="V399" s="42">
        <f t="shared" si="199"/>
        <v>30</v>
      </c>
      <c r="W399" s="7" t="s">
        <v>1743</v>
      </c>
      <c r="X399" s="7" t="s">
        <v>1744</v>
      </c>
      <c r="Y399" s="42">
        <f ca="1" t="shared" si="165"/>
        <v>0.9462094851429281</v>
      </c>
      <c r="Z399" s="42">
        <f t="shared" si="166"/>
        <v>6</v>
      </c>
      <c r="AA399" s="42" t="s">
        <v>1808</v>
      </c>
      <c r="AB399" s="42" t="s">
        <v>1704</v>
      </c>
      <c r="AC399" s="39" t="s">
        <v>129</v>
      </c>
      <c r="AD399" s="39" t="s">
        <v>1885</v>
      </c>
      <c r="AE399" s="39" t="s">
        <v>130</v>
      </c>
      <c r="AF399" s="39" t="s">
        <v>131</v>
      </c>
      <c r="AG399" s="39" t="s">
        <v>270</v>
      </c>
      <c r="AP399" s="39">
        <f ca="1" t="shared" si="167"/>
        <v>0.8125454502080434</v>
      </c>
      <c r="AQ399" s="39">
        <f ca="1" t="shared" si="168"/>
        <v>0.22019349319386539</v>
      </c>
      <c r="AR399" s="39">
        <f ca="1" t="shared" si="169"/>
        <v>0.731623656951957</v>
      </c>
      <c r="AS399" s="39">
        <f ca="1" t="shared" si="170"/>
        <v>0.5969454453161804</v>
      </c>
      <c r="AT399" s="39">
        <f ca="1" t="shared" si="200"/>
        <v>0.48726192516939015</v>
      </c>
      <c r="AU399" s="39">
        <f ca="1">IF(AG399=0,"",RAND())</f>
        <v>0.6106940885806944</v>
      </c>
      <c r="BD399" s="38">
        <f t="shared" si="171"/>
        <v>1</v>
      </c>
      <c r="BE399" s="38">
        <f t="shared" si="172"/>
        <v>6</v>
      </c>
      <c r="BF399" s="38">
        <f t="shared" si="173"/>
        <v>2</v>
      </c>
      <c r="BG399" s="38">
        <f t="shared" si="174"/>
        <v>4</v>
      </c>
      <c r="BH399" s="38">
        <f t="shared" si="201"/>
        <v>5</v>
      </c>
      <c r="BI399" s="38">
        <f>RANK(AU399,$AP399:$BB399)</f>
        <v>3</v>
      </c>
      <c r="BR399" s="38">
        <v>397</v>
      </c>
      <c r="BS399" s="38" t="str">
        <f>HLOOKUP(BD399,$AB$2:$AN399,$BR399+1)</f>
        <v>let's</v>
      </c>
      <c r="BT399" s="38" t="str">
        <f>HLOOKUP(BE399,$AB$2:$AN399,$BR399+1)</f>
        <v>two</v>
      </c>
      <c r="BU399" s="38" t="str">
        <f>HLOOKUP(BF399,$AB$2:$AN399,$BR399+1)</f>
        <v>finish</v>
      </c>
      <c r="BV399" s="38" t="str">
        <f>HLOOKUP(BG399,$AB$2:$AN399,$BR399+1)</f>
        <v>work</v>
      </c>
      <c r="BW399" s="38" t="str">
        <f>HLOOKUP(BH399,$AB$2:$AN399,$BR399+1)</f>
        <v>by</v>
      </c>
      <c r="BX399" s="38" t="str">
        <f>HLOOKUP(BI399,$AB$2:$AN399,$BR399+1)</f>
        <v>the</v>
      </c>
      <c r="BZ399" s="38"/>
      <c r="CA399" s="38"/>
      <c r="CB399" s="38"/>
      <c r="CC399" s="38"/>
      <c r="CD399" s="38"/>
      <c r="CE399" s="38"/>
      <c r="CG399" s="36" t="str">
        <f t="shared" si="175"/>
        <v>前置詞</v>
      </c>
    </row>
    <row r="400" spans="18:85" ht="16.5" customHeight="1">
      <c r="R400" s="35">
        <v>1</v>
      </c>
      <c r="S400" s="2" t="s">
        <v>1712</v>
      </c>
      <c r="T400" s="2"/>
      <c r="U400" s="1">
        <v>3</v>
      </c>
      <c r="V400" s="42">
        <f t="shared" si="199"/>
        <v>39</v>
      </c>
      <c r="W400" s="7" t="s">
        <v>1745</v>
      </c>
      <c r="X400" s="7" t="s">
        <v>1746</v>
      </c>
      <c r="Y400" s="42">
        <f ca="1" t="shared" si="165"/>
        <v>0.9346805886971703</v>
      </c>
      <c r="Z400" s="42">
        <f t="shared" si="166"/>
        <v>5</v>
      </c>
      <c r="AA400" s="42" t="s">
        <v>1808</v>
      </c>
      <c r="AB400" s="42" t="s">
        <v>1704</v>
      </c>
      <c r="AC400" s="39" t="s">
        <v>13</v>
      </c>
      <c r="AD400" s="39" t="s">
        <v>95</v>
      </c>
      <c r="AE400" s="39" t="s">
        <v>1087</v>
      </c>
      <c r="AF400" s="39" t="s">
        <v>270</v>
      </c>
      <c r="AP400" s="39">
        <f ca="1" t="shared" si="167"/>
        <v>0.08242115343558876</v>
      </c>
      <c r="AQ400" s="39">
        <f ca="1" t="shared" si="168"/>
        <v>0.6694748909171777</v>
      </c>
      <c r="AR400" s="39">
        <f ca="1" t="shared" si="169"/>
        <v>0.12423069760230732</v>
      </c>
      <c r="AS400" s="39">
        <f ca="1" t="shared" si="170"/>
        <v>0.9840007223453249</v>
      </c>
      <c r="AT400" s="39">
        <f ca="1" t="shared" si="200"/>
        <v>0.2810081522601522</v>
      </c>
      <c r="BC400" s="38">
        <f ca="1">IF(AO400=0,"",RAND())</f>
      </c>
      <c r="BD400" s="38">
        <f t="shared" si="171"/>
        <v>5</v>
      </c>
      <c r="BE400" s="38">
        <f t="shared" si="172"/>
        <v>2</v>
      </c>
      <c r="BF400" s="38">
        <f t="shared" si="173"/>
        <v>4</v>
      </c>
      <c r="BG400" s="38">
        <f t="shared" si="174"/>
        <v>1</v>
      </c>
      <c r="BH400" s="38">
        <f t="shared" si="201"/>
        <v>3</v>
      </c>
      <c r="BR400" s="38">
        <v>398</v>
      </c>
      <c r="BS400" s="38" t="str">
        <f>HLOOKUP(BD400,$AB$2:$AN400,$BR400+1)</f>
        <v>two</v>
      </c>
      <c r="BT400" s="38" t="str">
        <f>HLOOKUP(BE400,$AB$2:$AN400,$BR400+1)</f>
        <v>stay</v>
      </c>
      <c r="BU400" s="38" t="str">
        <f>HLOOKUP(BF400,$AB$2:$AN400,$BR400+1)</f>
        <v>till</v>
      </c>
      <c r="BV400" s="38" t="str">
        <f>HLOOKUP(BG400,$AB$2:$AN400,$BR400+1)</f>
        <v>let's</v>
      </c>
      <c r="BW400" s="38" t="str">
        <f>HLOOKUP(BH400,$AB$2:$AN400,$BR400+1)</f>
        <v>here</v>
      </c>
      <c r="BZ400" s="38"/>
      <c r="CA400" s="38"/>
      <c r="CB400" s="38"/>
      <c r="CC400" s="38"/>
      <c r="CD400" s="38"/>
      <c r="CE400" s="38"/>
      <c r="CG400" s="36" t="str">
        <f t="shared" si="175"/>
        <v>前置詞</v>
      </c>
    </row>
    <row r="401" spans="18:85" ht="16.5" customHeight="1">
      <c r="R401" s="35">
        <v>1</v>
      </c>
      <c r="S401" s="2" t="s">
        <v>1712</v>
      </c>
      <c r="T401" s="2"/>
      <c r="U401" s="1">
        <v>3</v>
      </c>
      <c r="V401" s="42">
        <f t="shared" si="199"/>
        <v>134</v>
      </c>
      <c r="W401" s="5" t="s">
        <v>1747</v>
      </c>
      <c r="X401" s="7" t="s">
        <v>1748</v>
      </c>
      <c r="Y401" s="42">
        <f aca="true" ca="1" t="shared" si="204" ref="Y401:Y434">IF(R401=0,"",RAND())</f>
        <v>0.7093885949095196</v>
      </c>
      <c r="Z401" s="42">
        <f aca="true" t="shared" si="205" ref="Z401:Z434">COUNTA(AB401:AN401)</f>
        <v>7</v>
      </c>
      <c r="AA401" s="42" t="s">
        <v>1808</v>
      </c>
      <c r="AB401" s="42" t="s">
        <v>35</v>
      </c>
      <c r="AC401" s="39" t="s">
        <v>1749</v>
      </c>
      <c r="AD401" s="39" t="s">
        <v>1907</v>
      </c>
      <c r="AE401" s="39" t="s">
        <v>1750</v>
      </c>
      <c r="AF401" s="39" t="s">
        <v>100</v>
      </c>
      <c r="AG401" s="39" t="s">
        <v>1885</v>
      </c>
      <c r="AH401" s="39" t="s">
        <v>1751</v>
      </c>
      <c r="AP401" s="39">
        <f aca="true" ca="1" t="shared" si="206" ref="AP401:AP434">IF(AB401=0,"",RAND())</f>
        <v>0.9059049398084631</v>
      </c>
      <c r="AQ401" s="39">
        <f aca="true" ca="1" t="shared" si="207" ref="AQ401:AQ434">IF(AC401=0,"",RAND())</f>
        <v>0.10374085891605045</v>
      </c>
      <c r="AR401" s="39">
        <f aca="true" ca="1" t="shared" si="208" ref="AR401:AR434">IF(AD401=0,"",RAND())</f>
        <v>0.05030241453146028</v>
      </c>
      <c r="AS401" s="39">
        <f aca="true" ca="1" t="shared" si="209" ref="AS401:AS434">IF(AE401=0,"",RAND())</f>
        <v>0.6138575071723662</v>
      </c>
      <c r="AT401" s="39">
        <f ca="1" t="shared" si="200"/>
        <v>0.23134011347143135</v>
      </c>
      <c r="AU401" s="39">
        <f ca="1">IF(AG401=0,"",RAND())</f>
        <v>0.20258140292731075</v>
      </c>
      <c r="AV401" s="39">
        <f ca="1">IF(AH401=0,"",RAND())</f>
        <v>0.763285149118873</v>
      </c>
      <c r="BD401" s="38">
        <f aca="true" t="shared" si="210" ref="BD401:BD434">RANK(AP401,$AP401:$BB401)</f>
        <v>1</v>
      </c>
      <c r="BE401" s="38">
        <f aca="true" t="shared" si="211" ref="BE401:BE434">RANK(AQ401,$AP401:$BB401)</f>
        <v>6</v>
      </c>
      <c r="BF401" s="38">
        <f aca="true" t="shared" si="212" ref="BF401:BF434">RANK(AR401,$AP401:$BB401)</f>
        <v>7</v>
      </c>
      <c r="BG401" s="38">
        <f aca="true" t="shared" si="213" ref="BG401:BG434">RANK(AS401,$AP401:$BB401)</f>
        <v>3</v>
      </c>
      <c r="BH401" s="38">
        <f t="shared" si="201"/>
        <v>4</v>
      </c>
      <c r="BI401" s="38">
        <f>RANK(AU401,$AP401:$BB401)</f>
        <v>5</v>
      </c>
      <c r="BJ401" s="38">
        <f>RANK(AV401,$AP401:$BB401)</f>
        <v>2</v>
      </c>
      <c r="BR401" s="38">
        <v>399</v>
      </c>
      <c r="BS401" s="38" t="str">
        <f>HLOOKUP(BD401,$AB$2:$AN401,$BR401+1)</f>
        <v>they</v>
      </c>
      <c r="BT401" s="38" t="str">
        <f>HLOOKUP(BE401,$AB$2:$AN401,$BR401+1)</f>
        <v>the</v>
      </c>
      <c r="BU401" s="38" t="str">
        <f>HLOOKUP(BF401,$AB$2:$AN401,$BR401+1)</f>
        <v>snow</v>
      </c>
      <c r="BV401" s="38" t="str">
        <f>HLOOKUP(BG401,$AB$2:$AN401,$BR401+1)</f>
        <v>in</v>
      </c>
      <c r="BW401" s="38" t="str">
        <f>HLOOKUP(BH401,$AB$2:$AN401,$BR401+1)</f>
        <v>spite</v>
      </c>
      <c r="BX401" s="38" t="str">
        <f>HLOOKUP(BI401,$AB$2:$AN401,$BR401+1)</f>
        <v>of</v>
      </c>
      <c r="BY401" s="38" t="str">
        <f>HLOOKUP(BJ401,$AB$2:$AN401,$BR401+1)</f>
        <v>left</v>
      </c>
      <c r="BZ401" s="38"/>
      <c r="CA401" s="38"/>
      <c r="CB401" s="38"/>
      <c r="CC401" s="38"/>
      <c r="CD401" s="38"/>
      <c r="CE401" s="38"/>
      <c r="CG401" s="36" t="str">
        <f t="shared" si="175"/>
        <v>前置詞</v>
      </c>
    </row>
    <row r="402" spans="18:85" ht="16.5" customHeight="1">
      <c r="R402" s="35">
        <v>1</v>
      </c>
      <c r="S402" s="2" t="s">
        <v>1588</v>
      </c>
      <c r="T402" s="2"/>
      <c r="U402" s="1">
        <v>3</v>
      </c>
      <c r="V402" s="42">
        <f t="shared" si="199"/>
        <v>385</v>
      </c>
      <c r="W402" s="48" t="s">
        <v>1589</v>
      </c>
      <c r="X402" s="45" t="s">
        <v>1590</v>
      </c>
      <c r="Y402" s="42">
        <f ca="1" t="shared" si="204"/>
        <v>0.11671760639154183</v>
      </c>
      <c r="Z402" s="42">
        <f t="shared" si="205"/>
        <v>6</v>
      </c>
      <c r="AA402" s="42" t="s">
        <v>2038</v>
      </c>
      <c r="AB402" s="42" t="s">
        <v>2032</v>
      </c>
      <c r="AC402" s="39" t="s">
        <v>1591</v>
      </c>
      <c r="AD402" s="39" t="s">
        <v>1592</v>
      </c>
      <c r="AE402" s="39" t="s">
        <v>1881</v>
      </c>
      <c r="AF402" s="39" t="s">
        <v>149</v>
      </c>
      <c r="AG402" s="39" t="s">
        <v>1593</v>
      </c>
      <c r="AP402" s="39">
        <f ca="1" t="shared" si="206"/>
        <v>0.4433879985982625</v>
      </c>
      <c r="AQ402" s="39">
        <f ca="1" t="shared" si="207"/>
        <v>0.724861233536017</v>
      </c>
      <c r="AR402" s="39">
        <f ca="1" t="shared" si="208"/>
        <v>0.07350155722243379</v>
      </c>
      <c r="AS402" s="39">
        <f ca="1" t="shared" si="209"/>
        <v>0.1593760371651154</v>
      </c>
      <c r="AT402" s="39">
        <f ca="1" t="shared" si="200"/>
        <v>0.07012048152223932</v>
      </c>
      <c r="AU402" s="39">
        <f ca="1">IF(AG402=0,"",RAND())</f>
        <v>0.864576029912358</v>
      </c>
      <c r="BD402" s="38">
        <f t="shared" si="210"/>
        <v>3</v>
      </c>
      <c r="BE402" s="38">
        <f t="shared" si="211"/>
        <v>2</v>
      </c>
      <c r="BF402" s="38">
        <f t="shared" si="212"/>
        <v>5</v>
      </c>
      <c r="BG402" s="38">
        <f t="shared" si="213"/>
        <v>4</v>
      </c>
      <c r="BH402" s="38">
        <f t="shared" si="201"/>
        <v>6</v>
      </c>
      <c r="BI402" s="38">
        <f>RANK(AU402,$AP402:$BB402)</f>
        <v>1</v>
      </c>
      <c r="BR402" s="38">
        <v>400</v>
      </c>
      <c r="BS402" s="38" t="str">
        <f>HLOOKUP(BD402,$AB$2:$AN402,$BR402+1)</f>
        <v>girl</v>
      </c>
      <c r="BT402" s="38" t="str">
        <f>HLOOKUP(BE402,$AB$2:$AN402,$BR402+1)</f>
        <v>running</v>
      </c>
      <c r="BU402" s="38" t="str">
        <f>HLOOKUP(BF402,$AB$2:$AN402,$BR402+1)</f>
        <v>my</v>
      </c>
      <c r="BV402" s="38" t="str">
        <f>HLOOKUP(BG402,$AB$2:$AN402,$BR402+1)</f>
        <v>is</v>
      </c>
      <c r="BW402" s="38" t="str">
        <f>HLOOKUP(BH402,$AB$2:$AN402,$BR402+1)</f>
        <v>sister</v>
      </c>
      <c r="BX402" s="38" t="str">
        <f>HLOOKUP(BI402,$AB$2:$AN402,$BR402+1)</f>
        <v>that</v>
      </c>
      <c r="BZ402" s="38"/>
      <c r="CA402" s="38"/>
      <c r="CB402" s="38"/>
      <c r="CC402" s="38"/>
      <c r="CD402" s="38"/>
      <c r="CE402" s="38"/>
      <c r="CG402" s="36" t="str">
        <f aca="true" t="shared" si="214" ref="CG402:CG452">S402</f>
        <v>分詞</v>
      </c>
    </row>
    <row r="403" spans="18:85" ht="16.5" customHeight="1">
      <c r="R403" s="35">
        <v>1</v>
      </c>
      <c r="S403" s="2" t="s">
        <v>1588</v>
      </c>
      <c r="T403" s="2"/>
      <c r="U403" s="1">
        <v>3</v>
      </c>
      <c r="V403" s="42">
        <f t="shared" si="199"/>
        <v>219</v>
      </c>
      <c r="W403" s="48" t="s">
        <v>1594</v>
      </c>
      <c r="X403" s="45" t="s">
        <v>1595</v>
      </c>
      <c r="Y403" s="42">
        <f ca="1" t="shared" si="204"/>
        <v>0.4949393713322954</v>
      </c>
      <c r="Z403" s="42">
        <f t="shared" si="205"/>
        <v>6</v>
      </c>
      <c r="AA403" s="42" t="s">
        <v>2038</v>
      </c>
      <c r="AB403" s="42" t="s">
        <v>11</v>
      </c>
      <c r="AC403" s="39" t="s">
        <v>333</v>
      </c>
      <c r="AD403" s="39" t="s">
        <v>924</v>
      </c>
      <c r="AE403" s="39" t="s">
        <v>64</v>
      </c>
      <c r="AF403" s="39" t="s">
        <v>1885</v>
      </c>
      <c r="AG403" s="39" t="s">
        <v>373</v>
      </c>
      <c r="AP403" s="39">
        <f ca="1" t="shared" si="206"/>
        <v>0.5651646916910793</v>
      </c>
      <c r="AQ403" s="39">
        <f ca="1" t="shared" si="207"/>
        <v>0.6937640980898219</v>
      </c>
      <c r="AR403" s="39">
        <f ca="1" t="shared" si="208"/>
        <v>0.6685343401405643</v>
      </c>
      <c r="AS403" s="39">
        <f ca="1" t="shared" si="209"/>
        <v>0.3952096362581907</v>
      </c>
      <c r="AT403" s="39">
        <f ca="1" t="shared" si="200"/>
        <v>0.887081520482409</v>
      </c>
      <c r="AU403" s="39">
        <f ca="1">IF(AG403=0,"",RAND())</f>
        <v>0.23893965773838044</v>
      </c>
      <c r="BD403" s="38">
        <f t="shared" si="210"/>
        <v>4</v>
      </c>
      <c r="BE403" s="38">
        <f t="shared" si="211"/>
        <v>2</v>
      </c>
      <c r="BF403" s="38">
        <f t="shared" si="212"/>
        <v>3</v>
      </c>
      <c r="BG403" s="38">
        <f t="shared" si="213"/>
        <v>5</v>
      </c>
      <c r="BH403" s="38">
        <f t="shared" si="201"/>
        <v>1</v>
      </c>
      <c r="BI403" s="38">
        <f>RANK(AU403,$AP403:$BB403)</f>
        <v>6</v>
      </c>
      <c r="BR403" s="38">
        <v>401</v>
      </c>
      <c r="BS403" s="38" t="str">
        <f>HLOOKUP(BD403,$AB$2:$AN403,$BR403+1)</f>
        <v>playing</v>
      </c>
      <c r="BT403" s="38" t="str">
        <f>HLOOKUP(BE403,$AB$2:$AN403,$BR403+1)</f>
        <v>know</v>
      </c>
      <c r="BU403" s="38" t="str">
        <f>HLOOKUP(BF403,$AB$2:$AN403,$BR403+1)</f>
        <v>the girl</v>
      </c>
      <c r="BV403" s="38" t="str">
        <f>HLOOKUP(BG403,$AB$2:$AN403,$BR403+1)</f>
        <v>the</v>
      </c>
      <c r="BW403" s="38" t="str">
        <f>HLOOKUP(BH403,$AB$2:$AN403,$BR403+1)</f>
        <v>I</v>
      </c>
      <c r="BX403" s="38" t="str">
        <f>HLOOKUP(BI403,$AB$2:$AN403,$BR403+1)</f>
        <v>piano</v>
      </c>
      <c r="BZ403" s="38"/>
      <c r="CA403" s="38"/>
      <c r="CB403" s="38"/>
      <c r="CC403" s="38"/>
      <c r="CD403" s="38"/>
      <c r="CE403" s="38"/>
      <c r="CG403" s="36" t="str">
        <f t="shared" si="214"/>
        <v>分詞</v>
      </c>
    </row>
    <row r="404" spans="18:85" ht="16.5" customHeight="1">
      <c r="R404" s="35">
        <v>1</v>
      </c>
      <c r="S404" s="2" t="s">
        <v>1588</v>
      </c>
      <c r="T404" s="2"/>
      <c r="U404" s="1">
        <v>3</v>
      </c>
      <c r="V404" s="42">
        <f t="shared" si="199"/>
        <v>426</v>
      </c>
      <c r="W404" s="48" t="s">
        <v>1596</v>
      </c>
      <c r="X404" s="45" t="s">
        <v>1597</v>
      </c>
      <c r="Y404" s="42">
        <f ca="1" t="shared" si="204"/>
        <v>0.010892854472874802</v>
      </c>
      <c r="Z404" s="42">
        <f t="shared" si="205"/>
        <v>5</v>
      </c>
      <c r="AA404" s="42" t="s">
        <v>2038</v>
      </c>
      <c r="AB404" s="42" t="s">
        <v>1598</v>
      </c>
      <c r="AC404" s="39" t="s">
        <v>2054</v>
      </c>
      <c r="AD404" s="39" t="s">
        <v>2032</v>
      </c>
      <c r="AE404" s="39" t="s">
        <v>1599</v>
      </c>
      <c r="AF404" s="39" t="s">
        <v>2070</v>
      </c>
      <c r="AP404" s="39">
        <f ca="1" t="shared" si="206"/>
        <v>0.7546172811149618</v>
      </c>
      <c r="AQ404" s="39">
        <f ca="1" t="shared" si="207"/>
        <v>0.3076448300402941</v>
      </c>
      <c r="AR404" s="39">
        <f ca="1" t="shared" si="208"/>
        <v>0.5912028257281758</v>
      </c>
      <c r="AS404" s="39">
        <f ca="1" t="shared" si="209"/>
        <v>0.2679506455840663</v>
      </c>
      <c r="AT404" s="39">
        <f ca="1" t="shared" si="200"/>
        <v>0.41427847641492743</v>
      </c>
      <c r="BC404" s="38">
        <f ca="1">IF(AO404=0,"",RAND())</f>
      </c>
      <c r="BD404" s="38">
        <f t="shared" si="210"/>
        <v>1</v>
      </c>
      <c r="BE404" s="38">
        <f t="shared" si="211"/>
        <v>4</v>
      </c>
      <c r="BF404" s="38">
        <f t="shared" si="212"/>
        <v>2</v>
      </c>
      <c r="BG404" s="38">
        <f t="shared" si="213"/>
        <v>5</v>
      </c>
      <c r="BH404" s="38">
        <f t="shared" si="201"/>
        <v>3</v>
      </c>
      <c r="BR404" s="38">
        <v>402</v>
      </c>
      <c r="BS404" s="38" t="str">
        <f>HLOOKUP(BD404,$AB$2:$AN404,$BR404+1)</f>
        <v>look</v>
      </c>
      <c r="BT404" s="38" t="str">
        <f>HLOOKUP(BE404,$AB$2:$AN404,$BR404+1)</f>
        <v>swimming</v>
      </c>
      <c r="BU404" s="38" t="str">
        <f>HLOOKUP(BF404,$AB$2:$AN404,$BR404+1)</f>
        <v>at</v>
      </c>
      <c r="BV404" s="38" t="str">
        <f>HLOOKUP(BG404,$AB$2:$AN404,$BR404+1)</f>
        <v>boy</v>
      </c>
      <c r="BW404" s="38" t="str">
        <f>HLOOKUP(BH404,$AB$2:$AN404,$BR404+1)</f>
        <v>that</v>
      </c>
      <c r="BZ404" s="38"/>
      <c r="CA404" s="38"/>
      <c r="CB404" s="38"/>
      <c r="CC404" s="38"/>
      <c r="CD404" s="38"/>
      <c r="CE404" s="38"/>
      <c r="CG404" s="36" t="str">
        <f t="shared" si="214"/>
        <v>分詞</v>
      </c>
    </row>
    <row r="405" spans="18:85" ht="16.5" customHeight="1">
      <c r="R405" s="35">
        <v>1</v>
      </c>
      <c r="S405" s="2" t="s">
        <v>1588</v>
      </c>
      <c r="T405" s="2"/>
      <c r="U405" s="1">
        <v>3</v>
      </c>
      <c r="V405" s="42">
        <f t="shared" si="199"/>
        <v>354</v>
      </c>
      <c r="W405" s="48" t="s">
        <v>1600</v>
      </c>
      <c r="X405" s="45" t="s">
        <v>1601</v>
      </c>
      <c r="Y405" s="42">
        <f ca="1" t="shared" si="204"/>
        <v>0.1900507781034328</v>
      </c>
      <c r="Z405" s="42">
        <f t="shared" si="205"/>
        <v>8</v>
      </c>
      <c r="AA405" s="42" t="s">
        <v>2038</v>
      </c>
      <c r="AB405" s="42" t="s">
        <v>1598</v>
      </c>
      <c r="AC405" s="39" t="s">
        <v>2054</v>
      </c>
      <c r="AD405" s="39" t="s">
        <v>1885</v>
      </c>
      <c r="AE405" s="39" t="s">
        <v>2070</v>
      </c>
      <c r="AF405" s="39" t="s">
        <v>1907</v>
      </c>
      <c r="AG405" s="39" t="s">
        <v>1885</v>
      </c>
      <c r="AH405" s="39" t="s">
        <v>1599</v>
      </c>
      <c r="AI405" s="39" t="s">
        <v>1602</v>
      </c>
      <c r="AP405" s="39">
        <f ca="1" t="shared" si="206"/>
        <v>0.931661609677354</v>
      </c>
      <c r="AQ405" s="39">
        <f ca="1" t="shared" si="207"/>
        <v>0.059995641293711266</v>
      </c>
      <c r="AR405" s="39">
        <f ca="1" t="shared" si="208"/>
        <v>0.4285201455383431</v>
      </c>
      <c r="AS405" s="39">
        <f ca="1" t="shared" si="209"/>
        <v>0.8862356516250562</v>
      </c>
      <c r="AT405" s="39">
        <f ca="1" t="shared" si="200"/>
        <v>0.7076763320676958</v>
      </c>
      <c r="AU405" s="39">
        <f ca="1">IF(AG405=0,"",RAND())</f>
        <v>0.30058423684002866</v>
      </c>
      <c r="AV405" s="39">
        <f ca="1">IF(AH405=0,"",RAND())</f>
        <v>0.24911700592149333</v>
      </c>
      <c r="AW405" s="39">
        <f ca="1">IF(AI405=0,"",RAND())</f>
        <v>0.7894421549859798</v>
      </c>
      <c r="BC405" s="38">
        <f ca="1">IF(AO405=0,"",RAND())</f>
      </c>
      <c r="BD405" s="38">
        <f t="shared" si="210"/>
        <v>1</v>
      </c>
      <c r="BE405" s="38">
        <f t="shared" si="211"/>
        <v>8</v>
      </c>
      <c r="BF405" s="38">
        <f t="shared" si="212"/>
        <v>5</v>
      </c>
      <c r="BG405" s="38">
        <f t="shared" si="213"/>
        <v>2</v>
      </c>
      <c r="BH405" s="38">
        <f t="shared" si="201"/>
        <v>4</v>
      </c>
      <c r="BI405" s="38">
        <f>RANK(AU405,$AP405:$BB405)</f>
        <v>6</v>
      </c>
      <c r="BJ405" s="38">
        <f>RANK(AV405,$AP405:$BB405)</f>
        <v>7</v>
      </c>
      <c r="BK405" s="38">
        <f>RANK(AW405,$AP405:$BB405)</f>
        <v>3</v>
      </c>
      <c r="BR405" s="38">
        <v>403</v>
      </c>
      <c r="BS405" s="38" t="str">
        <f>HLOOKUP(BD405,$AB$2:$AN405,$BR405+1)</f>
        <v>look</v>
      </c>
      <c r="BT405" s="38" t="str">
        <f>HLOOKUP(BE405,$AB$2:$AN405,$BR405+1)</f>
        <v>pool</v>
      </c>
      <c r="BU405" s="38" t="str">
        <f>HLOOKUP(BF405,$AB$2:$AN405,$BR405+1)</f>
        <v>in</v>
      </c>
      <c r="BV405" s="38" t="str">
        <f>HLOOKUP(BG405,$AB$2:$AN405,$BR405+1)</f>
        <v>at</v>
      </c>
      <c r="BW405" s="38" t="str">
        <f>HLOOKUP(BH405,$AB$2:$AN405,$BR405+1)</f>
        <v>boy</v>
      </c>
      <c r="BX405" s="38" t="str">
        <f>HLOOKUP(BI405,$AB$2:$AN405,$BR405+1)</f>
        <v>the</v>
      </c>
      <c r="BY405" s="38" t="str">
        <f>HLOOKUP(BJ405,$AB$2:$AN405,$BR405+1)</f>
        <v>swimming</v>
      </c>
      <c r="BZ405" s="38" t="str">
        <f>HLOOKUP(BK405,$AB$2:$AN405,$BR405+1)</f>
        <v>the</v>
      </c>
      <c r="CA405" s="38"/>
      <c r="CB405" s="38"/>
      <c r="CC405" s="38"/>
      <c r="CD405" s="38"/>
      <c r="CE405" s="38"/>
      <c r="CG405" s="36" t="str">
        <f t="shared" si="214"/>
        <v>分詞</v>
      </c>
    </row>
    <row r="406" spans="18:85" ht="16.5" customHeight="1">
      <c r="R406" s="35">
        <v>1</v>
      </c>
      <c r="S406" s="2" t="s">
        <v>1588</v>
      </c>
      <c r="T406" s="2"/>
      <c r="U406" s="1">
        <v>3</v>
      </c>
      <c r="V406" s="42">
        <f t="shared" si="199"/>
        <v>140</v>
      </c>
      <c r="W406" s="48" t="s">
        <v>1603</v>
      </c>
      <c r="X406" s="45" t="s">
        <v>1604</v>
      </c>
      <c r="Y406" s="42">
        <f ca="1" t="shared" si="204"/>
        <v>0.7000187538134666</v>
      </c>
      <c r="Z406" s="42">
        <f t="shared" si="205"/>
        <v>7</v>
      </c>
      <c r="AA406" s="42" t="s">
        <v>2038</v>
      </c>
      <c r="AB406" s="42" t="s">
        <v>2053</v>
      </c>
      <c r="AC406" s="39" t="s">
        <v>207</v>
      </c>
      <c r="AD406" s="39" t="s">
        <v>1882</v>
      </c>
      <c r="AE406" s="39" t="s">
        <v>56</v>
      </c>
      <c r="AF406" s="39" t="s">
        <v>1605</v>
      </c>
      <c r="AG406" s="39" t="s">
        <v>1907</v>
      </c>
      <c r="AH406" s="39" t="s">
        <v>1010</v>
      </c>
      <c r="AP406" s="39">
        <f ca="1" t="shared" si="206"/>
        <v>0.08929084039357349</v>
      </c>
      <c r="AQ406" s="39">
        <f ca="1" t="shared" si="207"/>
        <v>0.136670505285241</v>
      </c>
      <c r="AR406" s="39">
        <f ca="1" t="shared" si="208"/>
        <v>0.4523594063518137</v>
      </c>
      <c r="AS406" s="39">
        <f ca="1" t="shared" si="209"/>
        <v>0.9488726162142749</v>
      </c>
      <c r="AT406" s="39">
        <f ca="1" t="shared" si="200"/>
        <v>0.8330567811624334</v>
      </c>
      <c r="AU406" s="39">
        <f aca="true" ca="1" t="shared" si="215" ref="AU406:AU425">IF(AG406=0,"",RAND())</f>
        <v>0.6619747962586571</v>
      </c>
      <c r="AV406" s="39">
        <f aca="true" ca="1" t="shared" si="216" ref="AV406:AV425">IF(AH406=0,"",RAND())</f>
        <v>0.4658010562711059</v>
      </c>
      <c r="BD406" s="38">
        <f t="shared" si="210"/>
        <v>7</v>
      </c>
      <c r="BE406" s="38">
        <f t="shared" si="211"/>
        <v>6</v>
      </c>
      <c r="BF406" s="38">
        <f t="shared" si="212"/>
        <v>5</v>
      </c>
      <c r="BG406" s="38">
        <f t="shared" si="213"/>
        <v>1</v>
      </c>
      <c r="BH406" s="38">
        <f t="shared" si="201"/>
        <v>2</v>
      </c>
      <c r="BI406" s="38">
        <f aca="true" t="shared" si="217" ref="BI406:BI425">RANK(AU406,$AP406:$BB406)</f>
        <v>3</v>
      </c>
      <c r="BJ406" s="38">
        <f aca="true" t="shared" si="218" ref="BJ406:BJ425">RANK(AV406,$AP406:$BB406)</f>
        <v>4</v>
      </c>
      <c r="BR406" s="38">
        <v>404</v>
      </c>
      <c r="BS406" s="38" t="str">
        <f>HLOOKUP(BD406,$AB$2:$AN406,$BR406+1)</f>
        <v>America</v>
      </c>
      <c r="BT406" s="38" t="str">
        <f>HLOOKUP(BE406,$AB$2:$AN406,$BR406+1)</f>
        <v>in</v>
      </c>
      <c r="BU406" s="38" t="str">
        <f>HLOOKUP(BF406,$AB$2:$AN406,$BR406+1)</f>
        <v>made</v>
      </c>
      <c r="BV406" s="38" t="str">
        <f>HLOOKUP(BG406,$AB$2:$AN406,$BR406+1)</f>
        <v>he</v>
      </c>
      <c r="BW406" s="38" t="str">
        <f>HLOOKUP(BH406,$AB$2:$AN406,$BR406+1)</f>
        <v>has</v>
      </c>
      <c r="BX406" s="38" t="str">
        <f>HLOOKUP(BI406,$AB$2:$AN406,$BR406+1)</f>
        <v>a</v>
      </c>
      <c r="BY406" s="38" t="str">
        <f>HLOOKUP(BJ406,$AB$2:$AN406,$BR406+1)</f>
        <v>car</v>
      </c>
      <c r="BZ406" s="38"/>
      <c r="CA406" s="38"/>
      <c r="CB406" s="38"/>
      <c r="CC406" s="38"/>
      <c r="CD406" s="38"/>
      <c r="CE406" s="38"/>
      <c r="CG406" s="36" t="str">
        <f t="shared" si="214"/>
        <v>分詞</v>
      </c>
    </row>
    <row r="407" spans="18:85" ht="16.5" customHeight="1">
      <c r="R407" s="35">
        <v>1</v>
      </c>
      <c r="S407" s="2" t="s">
        <v>1588</v>
      </c>
      <c r="T407" s="2"/>
      <c r="U407" s="1">
        <v>3</v>
      </c>
      <c r="V407" s="42">
        <f t="shared" si="199"/>
        <v>391</v>
      </c>
      <c r="W407" s="48" t="s">
        <v>1606</v>
      </c>
      <c r="X407" s="45" t="s">
        <v>1607</v>
      </c>
      <c r="Y407" s="42">
        <f ca="1" t="shared" si="204"/>
        <v>0.09550820205513944</v>
      </c>
      <c r="Z407" s="42">
        <f t="shared" si="205"/>
        <v>7</v>
      </c>
      <c r="AA407" s="42" t="s">
        <v>2038</v>
      </c>
      <c r="AB407" s="42" t="s">
        <v>1885</v>
      </c>
      <c r="AC407" s="39" t="s">
        <v>1608</v>
      </c>
      <c r="AD407" s="39" t="s">
        <v>1183</v>
      </c>
      <c r="AE407" s="39" t="s">
        <v>1907</v>
      </c>
      <c r="AF407" s="39" t="s">
        <v>1609</v>
      </c>
      <c r="AG407" s="39" t="s">
        <v>1881</v>
      </c>
      <c r="AH407" s="39" t="s">
        <v>47</v>
      </c>
      <c r="AP407" s="39">
        <f ca="1" t="shared" si="206"/>
        <v>0.2554193393336295</v>
      </c>
      <c r="AQ407" s="39">
        <f ca="1" t="shared" si="207"/>
        <v>0.684658595575127</v>
      </c>
      <c r="AR407" s="39">
        <f ca="1" t="shared" si="208"/>
        <v>0.24339414332209497</v>
      </c>
      <c r="AS407" s="39">
        <f ca="1" t="shared" si="209"/>
        <v>0.9214992457325459</v>
      </c>
      <c r="AT407" s="39">
        <f ca="1" t="shared" si="200"/>
        <v>0.5852085662946911</v>
      </c>
      <c r="AU407" s="39">
        <f ca="1" t="shared" si="215"/>
        <v>0.5446565801611989</v>
      </c>
      <c r="AV407" s="39">
        <f ca="1" t="shared" si="216"/>
        <v>0.28360076313428717</v>
      </c>
      <c r="BD407" s="38">
        <f t="shared" si="210"/>
        <v>6</v>
      </c>
      <c r="BE407" s="38">
        <f t="shared" si="211"/>
        <v>2</v>
      </c>
      <c r="BF407" s="38">
        <f t="shared" si="212"/>
        <v>7</v>
      </c>
      <c r="BG407" s="38">
        <f t="shared" si="213"/>
        <v>1</v>
      </c>
      <c r="BH407" s="38">
        <f t="shared" si="201"/>
        <v>3</v>
      </c>
      <c r="BI407" s="38">
        <f t="shared" si="217"/>
        <v>4</v>
      </c>
      <c r="BJ407" s="38">
        <f t="shared" si="218"/>
        <v>5</v>
      </c>
      <c r="BR407" s="38">
        <v>405</v>
      </c>
      <c r="BS407" s="38" t="str">
        <f>HLOOKUP(BD407,$AB$2:$AN407,$BR407+1)</f>
        <v>is</v>
      </c>
      <c r="BT407" s="38" t="str">
        <f>HLOOKUP(BE407,$AB$2:$AN407,$BR407+1)</f>
        <v>language</v>
      </c>
      <c r="BU407" s="38" t="str">
        <f>HLOOKUP(BF407,$AB$2:$AN407,$BR407+1)</f>
        <v>English</v>
      </c>
      <c r="BV407" s="38" t="str">
        <f>HLOOKUP(BG407,$AB$2:$AN407,$BR407+1)</f>
        <v>the</v>
      </c>
      <c r="BW407" s="38" t="str">
        <f>HLOOKUP(BH407,$AB$2:$AN407,$BR407+1)</f>
        <v>spoken</v>
      </c>
      <c r="BX407" s="38" t="str">
        <f>HLOOKUP(BI407,$AB$2:$AN407,$BR407+1)</f>
        <v>in</v>
      </c>
      <c r="BY407" s="38" t="str">
        <f>HLOOKUP(BJ407,$AB$2:$AN407,$BR407+1)</f>
        <v>England</v>
      </c>
      <c r="BZ407" s="38"/>
      <c r="CA407" s="38"/>
      <c r="CB407" s="38"/>
      <c r="CC407" s="38"/>
      <c r="CD407" s="38"/>
      <c r="CE407" s="38"/>
      <c r="CG407" s="36" t="str">
        <f t="shared" si="214"/>
        <v>分詞</v>
      </c>
    </row>
    <row r="408" spans="18:85" ht="16.5" customHeight="1">
      <c r="R408" s="35">
        <v>1</v>
      </c>
      <c r="S408" s="2" t="s">
        <v>1588</v>
      </c>
      <c r="T408" s="2"/>
      <c r="U408" s="1">
        <v>3</v>
      </c>
      <c r="V408" s="42">
        <f t="shared" si="199"/>
        <v>345</v>
      </c>
      <c r="W408" s="48" t="s">
        <v>1610</v>
      </c>
      <c r="X408" s="45" t="s">
        <v>1611</v>
      </c>
      <c r="Y408" s="42">
        <f ca="1" t="shared" si="204"/>
        <v>0.19737938352439172</v>
      </c>
      <c r="Z408" s="42">
        <f t="shared" si="205"/>
        <v>7</v>
      </c>
      <c r="AA408" s="42" t="s">
        <v>2038</v>
      </c>
      <c r="AB408" s="42" t="s">
        <v>1885</v>
      </c>
      <c r="AC408" s="39" t="s">
        <v>1592</v>
      </c>
      <c r="AD408" s="39" t="s">
        <v>1565</v>
      </c>
      <c r="AE408" s="39" t="s">
        <v>47</v>
      </c>
      <c r="AF408" s="39" t="s">
        <v>1881</v>
      </c>
      <c r="AG408" s="39" t="s">
        <v>325</v>
      </c>
      <c r="AH408" s="39" t="s">
        <v>1612</v>
      </c>
      <c r="AP408" s="39">
        <f ca="1" t="shared" si="206"/>
        <v>0.20718892363256547</v>
      </c>
      <c r="AQ408" s="39">
        <f ca="1" t="shared" si="207"/>
        <v>0.013745995425473945</v>
      </c>
      <c r="AR408" s="39">
        <f ca="1" t="shared" si="208"/>
        <v>0.21074807357961095</v>
      </c>
      <c r="AS408" s="39">
        <f ca="1" t="shared" si="209"/>
        <v>0.6559409288182092</v>
      </c>
      <c r="AT408" s="39">
        <f ca="1" t="shared" si="200"/>
        <v>0.9681576253591455</v>
      </c>
      <c r="AU408" s="39">
        <f ca="1" t="shared" si="215"/>
        <v>0.4873656521680809</v>
      </c>
      <c r="AV408" s="39">
        <f ca="1" t="shared" si="216"/>
        <v>0.6293969427227211</v>
      </c>
      <c r="BD408" s="38">
        <f t="shared" si="210"/>
        <v>6</v>
      </c>
      <c r="BE408" s="38">
        <f t="shared" si="211"/>
        <v>7</v>
      </c>
      <c r="BF408" s="38">
        <f t="shared" si="212"/>
        <v>5</v>
      </c>
      <c r="BG408" s="38">
        <f t="shared" si="213"/>
        <v>2</v>
      </c>
      <c r="BH408" s="38">
        <f t="shared" si="201"/>
        <v>1</v>
      </c>
      <c r="BI408" s="38">
        <f t="shared" si="217"/>
        <v>4</v>
      </c>
      <c r="BJ408" s="38">
        <f t="shared" si="218"/>
        <v>3</v>
      </c>
      <c r="BR408" s="38">
        <v>406</v>
      </c>
      <c r="BS408" s="38" t="str">
        <f>HLOOKUP(BD408,$AB$2:$AN408,$BR408+1)</f>
        <v>from</v>
      </c>
      <c r="BT408" s="38" t="str">
        <f>HLOOKUP(BE408,$AB$2:$AN408,$BR408+1)</f>
        <v>Canada</v>
      </c>
      <c r="BU408" s="38" t="str">
        <f>HLOOKUP(BF408,$AB$2:$AN408,$BR408+1)</f>
        <v>is</v>
      </c>
      <c r="BV408" s="38" t="str">
        <f>HLOOKUP(BG408,$AB$2:$AN408,$BR408+1)</f>
        <v>girl</v>
      </c>
      <c r="BW408" s="38" t="str">
        <f>HLOOKUP(BH408,$AB$2:$AN408,$BR408+1)</f>
        <v>the</v>
      </c>
      <c r="BX408" s="38" t="str">
        <f>HLOOKUP(BI408,$AB$2:$AN408,$BR408+1)</f>
        <v>English</v>
      </c>
      <c r="BY408" s="38" t="str">
        <f>HLOOKUP(BJ408,$AB$2:$AN408,$BR408+1)</f>
        <v>speaking</v>
      </c>
      <c r="BZ408" s="38"/>
      <c r="CA408" s="38"/>
      <c r="CB408" s="38"/>
      <c r="CC408" s="38"/>
      <c r="CD408" s="38"/>
      <c r="CE408" s="38"/>
      <c r="CG408" s="36" t="str">
        <f t="shared" si="214"/>
        <v>分詞</v>
      </c>
    </row>
    <row r="409" spans="18:85" ht="16.5" customHeight="1">
      <c r="R409" s="35">
        <v>1</v>
      </c>
      <c r="S409" s="2" t="s">
        <v>1588</v>
      </c>
      <c r="T409" s="2"/>
      <c r="U409" s="1">
        <v>3</v>
      </c>
      <c r="V409" s="42">
        <f t="shared" si="199"/>
        <v>149</v>
      </c>
      <c r="W409" s="5" t="s">
        <v>742</v>
      </c>
      <c r="X409" s="7" t="s">
        <v>743</v>
      </c>
      <c r="Y409" s="42">
        <f ca="1">IF(R409=0,"",RAND())</f>
        <v>0.6742525930510437</v>
      </c>
      <c r="Z409" s="42">
        <f>COUNTA(AB409:AN409)</f>
        <v>9</v>
      </c>
      <c r="AA409" s="42" t="s">
        <v>744</v>
      </c>
      <c r="AB409" s="42" t="s">
        <v>745</v>
      </c>
      <c r="AC409" s="39" t="s">
        <v>746</v>
      </c>
      <c r="AD409" s="39" t="s">
        <v>747</v>
      </c>
      <c r="AE409" s="39" t="s">
        <v>748</v>
      </c>
      <c r="AF409" s="39" t="s">
        <v>749</v>
      </c>
      <c r="AG409" s="39" t="s">
        <v>750</v>
      </c>
      <c r="AH409" s="39" t="s">
        <v>751</v>
      </c>
      <c r="AI409" s="39" t="s">
        <v>752</v>
      </c>
      <c r="AJ409" s="39" t="s">
        <v>753</v>
      </c>
      <c r="AP409" s="39">
        <f aca="true" ca="1" t="shared" si="219" ref="AP409:AU409">IF(AB409=0,"",RAND())</f>
        <v>0.4262465558178583</v>
      </c>
      <c r="AQ409" s="39">
        <f ca="1" t="shared" si="219"/>
        <v>0.37875168718644314</v>
      </c>
      <c r="AR409" s="39">
        <f ca="1" t="shared" si="219"/>
        <v>0.9316468580581001</v>
      </c>
      <c r="AS409" s="39">
        <f ca="1" t="shared" si="219"/>
        <v>0.9151199886011057</v>
      </c>
      <c r="AT409" s="39">
        <f ca="1" t="shared" si="219"/>
        <v>0.6047350514586922</v>
      </c>
      <c r="AU409" s="39">
        <f ca="1" t="shared" si="219"/>
        <v>0.3142673758162804</v>
      </c>
      <c r="AV409" s="39">
        <f ca="1" t="shared" si="216"/>
        <v>0.6312248916897307</v>
      </c>
      <c r="AW409" s="39">
        <f ca="1">IF(AI409=0,"",RAND())</f>
        <v>0.47098828484547095</v>
      </c>
      <c r="AX409" s="39">
        <f ca="1">IF(AJ409=0,"",RAND())</f>
        <v>0.9738534690516055</v>
      </c>
      <c r="BD409" s="38">
        <f aca="true" t="shared" si="220" ref="BD409:BL409">RANK(AP409,$AP409:$BB409)</f>
        <v>7</v>
      </c>
      <c r="BE409" s="38">
        <f t="shared" si="220"/>
        <v>8</v>
      </c>
      <c r="BF409" s="38">
        <f t="shared" si="220"/>
        <v>2</v>
      </c>
      <c r="BG409" s="38">
        <f t="shared" si="220"/>
        <v>3</v>
      </c>
      <c r="BH409" s="38">
        <f t="shared" si="220"/>
        <v>5</v>
      </c>
      <c r="BI409" s="38">
        <f t="shared" si="220"/>
        <v>9</v>
      </c>
      <c r="BJ409" s="38">
        <f t="shared" si="220"/>
        <v>4</v>
      </c>
      <c r="BK409" s="38">
        <f t="shared" si="220"/>
        <v>6</v>
      </c>
      <c r="BL409" s="38">
        <f t="shared" si="220"/>
        <v>1</v>
      </c>
      <c r="BR409" s="38">
        <v>407</v>
      </c>
      <c r="BS409" s="38" t="str">
        <f>HLOOKUP(BD409,$AB$2:$AN409,$BR409+1)</f>
        <v>written</v>
      </c>
      <c r="BT409" s="38" t="str">
        <f>HLOOKUP(BE409,$AB$2:$AN409,$BR409+1)</f>
        <v>by</v>
      </c>
      <c r="BU409" s="38" t="str">
        <f>HLOOKUP(BF409,$AB$2:$AN409,$BR409+1)</f>
        <v>you</v>
      </c>
      <c r="BV409" s="38" t="str">
        <f>HLOOKUP(BG409,$AB$2:$AN409,$BR409+1)</f>
        <v>like</v>
      </c>
      <c r="BW409" s="38" t="str">
        <f>HLOOKUP(BH409,$AB$2:$AN409,$BR409+1)</f>
        <v>the</v>
      </c>
      <c r="BX409" s="38" t="str">
        <f>HLOOKUP(BI409,$AB$2:$AN409,$BR409+1)</f>
        <v>Rose</v>
      </c>
      <c r="BY409" s="38" t="str">
        <f>HLOOKUP(BJ409,$AB$2:$AN409,$BR409+1)</f>
        <v>to</v>
      </c>
      <c r="BZ409" s="38" t="str">
        <f>HLOOKUP(BK409,$AB$2:$AN409,$BR409+1)</f>
        <v>stories</v>
      </c>
      <c r="CA409" s="38" t="str">
        <f>HLOOKUP(BL409,$AB$2:$AN409,$BR409+1)</f>
        <v>would</v>
      </c>
      <c r="CB409" s="38"/>
      <c r="CC409" s="38"/>
      <c r="CD409" s="38"/>
      <c r="CE409" s="38"/>
      <c r="CG409" s="36" t="str">
        <f t="shared" si="214"/>
        <v>分詞</v>
      </c>
    </row>
    <row r="410" spans="18:85" ht="16.5" customHeight="1">
      <c r="R410" s="35">
        <v>1</v>
      </c>
      <c r="S410" s="55" t="s">
        <v>456</v>
      </c>
      <c r="U410" s="40">
        <v>3</v>
      </c>
      <c r="V410" s="42">
        <f>IF(R410=1,RANK(Y410,Y$3:Y$999),"")</f>
        <v>13</v>
      </c>
      <c r="W410" s="53" t="s">
        <v>457</v>
      </c>
      <c r="X410" s="41" t="s">
        <v>458</v>
      </c>
      <c r="Y410" s="42">
        <f ca="1">IF(R410=0,"",RAND())</f>
        <v>0.9849040155118205</v>
      </c>
      <c r="Z410" s="42">
        <f>COUNTA(AB410:AN410)</f>
        <v>8</v>
      </c>
      <c r="AA410" s="49" t="s">
        <v>459</v>
      </c>
      <c r="AB410" s="42" t="s">
        <v>460</v>
      </c>
      <c r="AC410" s="39" t="s">
        <v>461</v>
      </c>
      <c r="AD410" s="39" t="s">
        <v>462</v>
      </c>
      <c r="AE410" s="39" t="s">
        <v>463</v>
      </c>
      <c r="AF410" s="39" t="s">
        <v>464</v>
      </c>
      <c r="AG410" s="39" t="s">
        <v>465</v>
      </c>
      <c r="AH410" s="39" t="s">
        <v>466</v>
      </c>
      <c r="AI410" s="39" t="s">
        <v>467</v>
      </c>
      <c r="AP410" s="39">
        <f aca="true" ca="1" t="shared" si="221" ref="AP410:AW410">IF(AB410=0,"",RAND())</f>
        <v>0.805829719712305</v>
      </c>
      <c r="AQ410" s="39">
        <f ca="1" t="shared" si="221"/>
        <v>0.26500429454733254</v>
      </c>
      <c r="AR410" s="39">
        <f ca="1" t="shared" si="221"/>
        <v>0.8185037493528926</v>
      </c>
      <c r="AS410" s="39">
        <f ca="1" t="shared" si="221"/>
        <v>0.7366493947582899</v>
      </c>
      <c r="AT410" s="39">
        <f ca="1" t="shared" si="221"/>
        <v>0.8450329211655374</v>
      </c>
      <c r="AU410" s="39">
        <f ca="1" t="shared" si="221"/>
        <v>0.27964576674289887</v>
      </c>
      <c r="AV410" s="39">
        <f ca="1" t="shared" si="221"/>
        <v>0.6124021820098158</v>
      </c>
      <c r="AW410" s="39">
        <f ca="1" t="shared" si="221"/>
        <v>0.5853369822543236</v>
      </c>
      <c r="BD410" s="38">
        <f aca="true" t="shared" si="222" ref="BD410:BK410">RANK(AP410,$AP410:$BB410)</f>
        <v>3</v>
      </c>
      <c r="BE410" s="38">
        <f t="shared" si="222"/>
        <v>8</v>
      </c>
      <c r="BF410" s="38">
        <f t="shared" si="222"/>
        <v>2</v>
      </c>
      <c r="BG410" s="38">
        <f t="shared" si="222"/>
        <v>4</v>
      </c>
      <c r="BH410" s="38">
        <f t="shared" si="222"/>
        <v>1</v>
      </c>
      <c r="BI410" s="38">
        <f t="shared" si="222"/>
        <v>7</v>
      </c>
      <c r="BJ410" s="38">
        <f t="shared" si="222"/>
        <v>5</v>
      </c>
      <c r="BK410" s="38">
        <f t="shared" si="222"/>
        <v>6</v>
      </c>
      <c r="BR410" s="38">
        <v>408</v>
      </c>
      <c r="BS410" s="38" t="str">
        <f>HLOOKUP(BD410,$AB$2:$AN434,$BR410+1)</f>
        <v>with Kate</v>
      </c>
      <c r="BT410" s="38" t="str">
        <f>HLOOKUP(BE410,$AB$2:$AN434,$BR410+1)</f>
        <v>Mark</v>
      </c>
      <c r="BU410" s="38" t="str">
        <f>HLOOKUP(BF410,$AB$2:$AN434,$BR410+1)</f>
        <v>taking</v>
      </c>
      <c r="BV410" s="38" t="str">
        <f>HLOOKUP(BG410,$AB$2:$AN434,$BR410+1)</f>
        <v>by</v>
      </c>
      <c r="BW410" s="38" t="str">
        <f>HLOOKUP(BH410,$AB$2:$AN434,$BR410+1)</f>
        <v>the boy</v>
      </c>
      <c r="BX410" s="38" t="str">
        <f>HLOOKUP(BI410,$AB$2:$AN434,$BR410+1)</f>
        <v>is</v>
      </c>
      <c r="BY410" s="38" t="str">
        <f>HLOOKUP(BJ410,$AB$2:$AN434,$BR410+1)</f>
        <v>the</v>
      </c>
      <c r="BZ410" s="38" t="str">
        <f>HLOOKUP(BK410,$AB$2:$AN434,$BR410+1)</f>
        <v>door</v>
      </c>
      <c r="CG410" s="36" t="str">
        <f>S410</f>
        <v>分詞</v>
      </c>
    </row>
    <row r="411" spans="18:85" ht="16.5" customHeight="1">
      <c r="R411" s="35">
        <v>1</v>
      </c>
      <c r="S411" s="2" t="s">
        <v>1613</v>
      </c>
      <c r="T411" s="2"/>
      <c r="U411" s="1">
        <v>3</v>
      </c>
      <c r="V411" s="42">
        <f aca="true" t="shared" si="223" ref="V411:V434">IF(R411=1,RANK(Y411,Y$3:Y$998),"")</f>
        <v>413</v>
      </c>
      <c r="W411" s="44" t="s">
        <v>1614</v>
      </c>
      <c r="X411" s="45" t="s">
        <v>1615</v>
      </c>
      <c r="Y411" s="42">
        <f ca="1" t="shared" si="204"/>
        <v>0.04604335429998585</v>
      </c>
      <c r="Z411" s="42">
        <f t="shared" si="205"/>
        <v>8</v>
      </c>
      <c r="AA411" s="42" t="s">
        <v>2038</v>
      </c>
      <c r="AB411" s="42" t="s">
        <v>11</v>
      </c>
      <c r="AC411" s="39" t="s">
        <v>21</v>
      </c>
      <c r="AD411" s="39" t="s">
        <v>2068</v>
      </c>
      <c r="AE411" s="39" t="s">
        <v>929</v>
      </c>
      <c r="AF411" s="39" t="s">
        <v>63</v>
      </c>
      <c r="AG411" s="39" t="s">
        <v>1616</v>
      </c>
      <c r="AH411" s="39" t="s">
        <v>1907</v>
      </c>
      <c r="AI411" s="39" t="s">
        <v>1617</v>
      </c>
      <c r="AP411" s="39">
        <f ca="1" t="shared" si="206"/>
        <v>0.8654388787319371</v>
      </c>
      <c r="AQ411" s="39">
        <f ca="1" t="shared" si="207"/>
        <v>0.6865550263546965</v>
      </c>
      <c r="AR411" s="39">
        <f ca="1" t="shared" si="208"/>
        <v>0.8682408294738506</v>
      </c>
      <c r="AS411" s="39">
        <f ca="1" t="shared" si="209"/>
        <v>0.920441310648481</v>
      </c>
      <c r="AT411" s="39">
        <f ca="1" t="shared" si="200"/>
        <v>0.20451326268691083</v>
      </c>
      <c r="AU411" s="39">
        <f ca="1" t="shared" si="215"/>
        <v>0.7360798481513104</v>
      </c>
      <c r="AV411" s="39">
        <f ca="1" t="shared" si="216"/>
        <v>0.25151569401988194</v>
      </c>
      <c r="AW411" s="39">
        <f aca="true" ca="1" t="shared" si="224" ref="AW411:AW421">IF(AI411=0,"",RAND())</f>
        <v>0.34695796926054556</v>
      </c>
      <c r="BC411" s="38">
        <f aca="true" ca="1" t="shared" si="225" ref="BC411:BC421">IF(AO411=0,"",RAND())</f>
      </c>
      <c r="BD411" s="38">
        <f t="shared" si="210"/>
        <v>3</v>
      </c>
      <c r="BE411" s="38">
        <f t="shared" si="211"/>
        <v>5</v>
      </c>
      <c r="BF411" s="38">
        <f t="shared" si="212"/>
        <v>2</v>
      </c>
      <c r="BG411" s="38">
        <f t="shared" si="213"/>
        <v>1</v>
      </c>
      <c r="BH411" s="38">
        <f t="shared" si="201"/>
        <v>8</v>
      </c>
      <c r="BI411" s="38">
        <f t="shared" si="217"/>
        <v>4</v>
      </c>
      <c r="BJ411" s="38">
        <f t="shared" si="218"/>
        <v>7</v>
      </c>
      <c r="BK411" s="38">
        <f aca="true" t="shared" si="226" ref="BK411:BK421">RANK(AW411,$AP411:$BB411)</f>
        <v>6</v>
      </c>
      <c r="BR411" s="38">
        <v>409</v>
      </c>
      <c r="BS411" s="38" t="str">
        <f>HLOOKUP(BD411,$AB$2:$AN411,$BR411+1)</f>
        <v>an</v>
      </c>
      <c r="BT411" s="38" t="str">
        <f>HLOOKUP(BE411,$AB$2:$AN411,$BR411+1)</f>
        <v>who</v>
      </c>
      <c r="BU411" s="38" t="str">
        <f>HLOOKUP(BF411,$AB$2:$AN411,$BR411+1)</f>
        <v>have</v>
      </c>
      <c r="BV411" s="38" t="str">
        <f>HLOOKUP(BG411,$AB$2:$AN411,$BR411+1)</f>
        <v>I</v>
      </c>
      <c r="BW411" s="38" t="str">
        <f>HLOOKUP(BH411,$AB$2:$AN411,$BR411+1)</f>
        <v>Kyoto</v>
      </c>
      <c r="BX411" s="38" t="str">
        <f>HLOOKUP(BI411,$AB$2:$AN411,$BR411+1)</f>
        <v>uncle</v>
      </c>
      <c r="BY411" s="38" t="str">
        <f>HLOOKUP(BJ411,$AB$2:$AN411,$BR411+1)</f>
        <v>in</v>
      </c>
      <c r="BZ411" s="38" t="str">
        <f>HLOOKUP(BK411,$AB$2:$AN411,$BR411+1)</f>
        <v>lives</v>
      </c>
      <c r="CA411" s="38"/>
      <c r="CB411" s="38"/>
      <c r="CC411" s="38"/>
      <c r="CD411" s="38"/>
      <c r="CE411" s="38"/>
      <c r="CG411" s="36" t="str">
        <f t="shared" si="214"/>
        <v>関係代名詞</v>
      </c>
    </row>
    <row r="412" spans="18:85" ht="16.5" customHeight="1">
      <c r="R412" s="35">
        <v>1</v>
      </c>
      <c r="S412" s="2" t="s">
        <v>1613</v>
      </c>
      <c r="T412" s="2"/>
      <c r="U412" s="1">
        <v>3</v>
      </c>
      <c r="V412" s="42">
        <f t="shared" si="223"/>
        <v>258</v>
      </c>
      <c r="W412" s="44" t="s">
        <v>1618</v>
      </c>
      <c r="X412" s="45" t="s">
        <v>1619</v>
      </c>
      <c r="Y412" s="42">
        <f ca="1" t="shared" si="204"/>
        <v>0.40310958016103554</v>
      </c>
      <c r="Z412" s="42">
        <f t="shared" si="205"/>
        <v>11</v>
      </c>
      <c r="AA412" s="42" t="s">
        <v>2038</v>
      </c>
      <c r="AB412" s="42" t="s">
        <v>1885</v>
      </c>
      <c r="AC412" s="39" t="s">
        <v>80</v>
      </c>
      <c r="AD412" s="39" t="s">
        <v>63</v>
      </c>
      <c r="AE412" s="39" t="s">
        <v>1881</v>
      </c>
      <c r="AF412" s="39" t="s">
        <v>1620</v>
      </c>
      <c r="AG412" s="39" t="s">
        <v>131</v>
      </c>
      <c r="AH412" s="39" t="s">
        <v>1885</v>
      </c>
      <c r="AI412" s="39" t="s">
        <v>1621</v>
      </c>
      <c r="AJ412" s="39" t="s">
        <v>1881</v>
      </c>
      <c r="AK412" s="39" t="s">
        <v>149</v>
      </c>
      <c r="AL412" s="39" t="s">
        <v>2025</v>
      </c>
      <c r="AP412" s="39">
        <f ca="1" t="shared" si="206"/>
        <v>0.2835704149658893</v>
      </c>
      <c r="AQ412" s="39">
        <f ca="1" t="shared" si="207"/>
        <v>0.15637237999887277</v>
      </c>
      <c r="AR412" s="39">
        <f ca="1" t="shared" si="208"/>
        <v>0.9444709689294553</v>
      </c>
      <c r="AS412" s="39">
        <f ca="1" t="shared" si="209"/>
        <v>0.5022983650763635</v>
      </c>
      <c r="AT412" s="39">
        <f ca="1" t="shared" si="200"/>
        <v>0.8607128561800765</v>
      </c>
      <c r="AU412" s="39">
        <f ca="1" t="shared" si="215"/>
        <v>0.27228754453165394</v>
      </c>
      <c r="AV412" s="39">
        <f ca="1" t="shared" si="216"/>
        <v>0.3473018453733012</v>
      </c>
      <c r="AW412" s="39">
        <f ca="1" t="shared" si="224"/>
        <v>0.06275041119129332</v>
      </c>
      <c r="AX412" s="39">
        <f ca="1">IF(AJ412=0,"",RAND())</f>
        <v>0.4831153096917002</v>
      </c>
      <c r="AY412" s="39">
        <f ca="1">IF(AK412=0,"",RAND())</f>
        <v>0.8867834821875649</v>
      </c>
      <c r="AZ412" s="39">
        <f ca="1">IF(AL412=0,"",RAND())</f>
        <v>0.3119055640745323</v>
      </c>
      <c r="BC412" s="38">
        <f ca="1" t="shared" si="225"/>
      </c>
      <c r="BD412" s="38">
        <f t="shared" si="210"/>
        <v>8</v>
      </c>
      <c r="BE412" s="38">
        <f t="shared" si="211"/>
        <v>10</v>
      </c>
      <c r="BF412" s="38">
        <f t="shared" si="212"/>
        <v>1</v>
      </c>
      <c r="BG412" s="38">
        <f t="shared" si="213"/>
        <v>4</v>
      </c>
      <c r="BH412" s="38">
        <f t="shared" si="201"/>
        <v>3</v>
      </c>
      <c r="BI412" s="38">
        <f t="shared" si="217"/>
        <v>9</v>
      </c>
      <c r="BJ412" s="38">
        <f t="shared" si="218"/>
        <v>6</v>
      </c>
      <c r="BK412" s="38">
        <f t="shared" si="226"/>
        <v>11</v>
      </c>
      <c r="BL412" s="38">
        <f>RANK(AX412,$AP412:$BB412)</f>
        <v>5</v>
      </c>
      <c r="BM412" s="38">
        <f>RANK(AY412,$AP412:$BB412)</f>
        <v>2</v>
      </c>
      <c r="BN412" s="38">
        <f>RANK(AZ412,$AP412:$BB412)</f>
        <v>7</v>
      </c>
      <c r="BR412" s="38">
        <v>410</v>
      </c>
      <c r="BS412" s="38" t="str">
        <f>HLOOKUP(BD412,$AB$2:$AN412,$BR412+1)</f>
        <v>window</v>
      </c>
      <c r="BT412" s="38" t="str">
        <f>HLOOKUP(BE412,$AB$2:$AN412,$BR412+1)</f>
        <v>my</v>
      </c>
      <c r="BU412" s="38" t="str">
        <f>HLOOKUP(BF412,$AB$2:$AN412,$BR412+1)</f>
        <v>the</v>
      </c>
      <c r="BV412" s="38" t="str">
        <f>HLOOKUP(BG412,$AB$2:$AN412,$BR412+1)</f>
        <v>is</v>
      </c>
      <c r="BW412" s="38" t="str">
        <f>HLOOKUP(BH412,$AB$2:$AN412,$BR412+1)</f>
        <v>who</v>
      </c>
      <c r="BX412" s="38" t="str">
        <f>HLOOKUP(BI412,$AB$2:$AN412,$BR412+1)</f>
        <v>is</v>
      </c>
      <c r="BY412" s="38" t="str">
        <f>HLOOKUP(BJ412,$AB$2:$AN412,$BR412+1)</f>
        <v>by</v>
      </c>
      <c r="BZ412" s="38" t="str">
        <f>HLOOKUP(BK412,$AB$2:$AN412,$BR412+1)</f>
        <v>teacher</v>
      </c>
      <c r="CA412" s="38" t="str">
        <f>HLOOKUP(BL412,$AB$2:$AN412,$BR412+1)</f>
        <v>standing</v>
      </c>
      <c r="CB412" s="38" t="str">
        <f>HLOOKUP(BM412,$AB$2:$AN412,$BR412+1)</f>
        <v>man</v>
      </c>
      <c r="CC412" s="38" t="str">
        <f>HLOOKUP(BN412,$AB$2:$AN412,$BR412+1)</f>
        <v>the</v>
      </c>
      <c r="CD412" s="38"/>
      <c r="CE412" s="38"/>
      <c r="CG412" s="36" t="str">
        <f t="shared" si="214"/>
        <v>関係代名詞</v>
      </c>
    </row>
    <row r="413" spans="18:85" ht="16.5" customHeight="1">
      <c r="R413" s="35">
        <v>1</v>
      </c>
      <c r="S413" s="2" t="s">
        <v>1613</v>
      </c>
      <c r="T413" s="2"/>
      <c r="U413" s="1">
        <v>3</v>
      </c>
      <c r="V413" s="42">
        <f t="shared" si="223"/>
        <v>364</v>
      </c>
      <c r="W413" s="44" t="s">
        <v>1622</v>
      </c>
      <c r="X413" s="45" t="s">
        <v>1623</v>
      </c>
      <c r="Y413" s="42">
        <f ca="1" t="shared" si="204"/>
        <v>0.15051376153004958</v>
      </c>
      <c r="Z413" s="42">
        <f t="shared" si="205"/>
        <v>8</v>
      </c>
      <c r="AA413" s="42" t="s">
        <v>2038</v>
      </c>
      <c r="AB413" s="42" t="s">
        <v>11</v>
      </c>
      <c r="AC413" s="39" t="s">
        <v>333</v>
      </c>
      <c r="AD413" s="39" t="s">
        <v>1891</v>
      </c>
      <c r="AE413" s="39" t="s">
        <v>1906</v>
      </c>
      <c r="AF413" s="39" t="s">
        <v>63</v>
      </c>
      <c r="AG413" s="39" t="s">
        <v>157</v>
      </c>
      <c r="AH413" s="39" t="s">
        <v>47</v>
      </c>
      <c r="AI413" s="39" t="s">
        <v>159</v>
      </c>
      <c r="AP413" s="39">
        <f ca="1" t="shared" si="206"/>
        <v>0.42356620505258746</v>
      </c>
      <c r="AQ413" s="39">
        <f ca="1" t="shared" si="207"/>
        <v>0.055026821461477304</v>
      </c>
      <c r="AR413" s="39">
        <f ca="1" t="shared" si="208"/>
        <v>0.6297405731686061</v>
      </c>
      <c r="AS413" s="39">
        <f ca="1" t="shared" si="209"/>
        <v>0.4784861255681756</v>
      </c>
      <c r="AT413" s="39">
        <f ca="1" t="shared" si="200"/>
        <v>0.8934960888805001</v>
      </c>
      <c r="AU413" s="39">
        <f ca="1" t="shared" si="215"/>
        <v>0.2364158953918638</v>
      </c>
      <c r="AV413" s="39">
        <f ca="1" t="shared" si="216"/>
        <v>0.0518356434944407</v>
      </c>
      <c r="AW413" s="39">
        <f ca="1" t="shared" si="224"/>
        <v>0.28918175890208925</v>
      </c>
      <c r="BC413" s="38">
        <f ca="1" t="shared" si="225"/>
      </c>
      <c r="BD413" s="38">
        <f t="shared" si="210"/>
        <v>4</v>
      </c>
      <c r="BE413" s="38">
        <f t="shared" si="211"/>
        <v>7</v>
      </c>
      <c r="BF413" s="38">
        <f t="shared" si="212"/>
        <v>2</v>
      </c>
      <c r="BG413" s="38">
        <f t="shared" si="213"/>
        <v>3</v>
      </c>
      <c r="BH413" s="38">
        <f t="shared" si="201"/>
        <v>1</v>
      </c>
      <c r="BI413" s="38">
        <f t="shared" si="217"/>
        <v>6</v>
      </c>
      <c r="BJ413" s="38">
        <f t="shared" si="218"/>
        <v>8</v>
      </c>
      <c r="BK413" s="38">
        <f t="shared" si="226"/>
        <v>5</v>
      </c>
      <c r="BR413" s="38">
        <v>411</v>
      </c>
      <c r="BS413" s="38" t="str">
        <f>HLOOKUP(BD413,$AB$2:$AN413,$BR413+1)</f>
        <v>boys</v>
      </c>
      <c r="BT413" s="38" t="str">
        <f>HLOOKUP(BE413,$AB$2:$AN413,$BR413+1)</f>
        <v>English</v>
      </c>
      <c r="BU413" s="38" t="str">
        <f>HLOOKUP(BF413,$AB$2:$AN413,$BR413+1)</f>
        <v>know</v>
      </c>
      <c r="BV413" s="38" t="str">
        <f>HLOOKUP(BG413,$AB$2:$AN413,$BR413+1)</f>
        <v>some</v>
      </c>
      <c r="BW413" s="38" t="str">
        <f>HLOOKUP(BH413,$AB$2:$AN413,$BR413+1)</f>
        <v>I</v>
      </c>
      <c r="BX413" s="38" t="str">
        <f>HLOOKUP(BI413,$AB$2:$AN413,$BR413+1)</f>
        <v>speak</v>
      </c>
      <c r="BY413" s="38" t="str">
        <f>HLOOKUP(BJ413,$AB$2:$AN413,$BR413+1)</f>
        <v>well</v>
      </c>
      <c r="BZ413" s="38" t="str">
        <f>HLOOKUP(BK413,$AB$2:$AN413,$BR413+1)</f>
        <v>who</v>
      </c>
      <c r="CA413" s="38"/>
      <c r="CB413" s="38"/>
      <c r="CC413" s="38"/>
      <c r="CD413" s="38"/>
      <c r="CE413" s="38"/>
      <c r="CG413" s="36" t="str">
        <f t="shared" si="214"/>
        <v>関係代名詞</v>
      </c>
    </row>
    <row r="414" spans="18:85" ht="16.5" customHeight="1">
      <c r="R414" s="35">
        <v>1</v>
      </c>
      <c r="S414" s="2" t="s">
        <v>1613</v>
      </c>
      <c r="T414" s="2"/>
      <c r="U414" s="1">
        <v>3</v>
      </c>
      <c r="V414" s="42">
        <f t="shared" si="223"/>
        <v>257</v>
      </c>
      <c r="W414" s="44" t="s">
        <v>1624</v>
      </c>
      <c r="X414" s="45" t="s">
        <v>1625</v>
      </c>
      <c r="Y414" s="42">
        <f ca="1" t="shared" si="204"/>
        <v>0.4069789866169593</v>
      </c>
      <c r="Z414" s="42">
        <f t="shared" si="205"/>
        <v>9</v>
      </c>
      <c r="AA414" s="42" t="s">
        <v>2038</v>
      </c>
      <c r="AB414" s="42" t="s">
        <v>1274</v>
      </c>
      <c r="AC414" s="39" t="s">
        <v>1626</v>
      </c>
      <c r="AD414" s="39" t="s">
        <v>1882</v>
      </c>
      <c r="AE414" s="39" t="s">
        <v>56</v>
      </c>
      <c r="AF414" s="39" t="s">
        <v>633</v>
      </c>
      <c r="AG414" s="39" t="s">
        <v>2046</v>
      </c>
      <c r="AH414" s="39" t="s">
        <v>1605</v>
      </c>
      <c r="AI414" s="39" t="s">
        <v>1907</v>
      </c>
      <c r="AJ414" s="39" t="s">
        <v>917</v>
      </c>
      <c r="AP414" s="39">
        <f ca="1" t="shared" si="206"/>
        <v>0.21934071277864686</v>
      </c>
      <c r="AQ414" s="39">
        <f ca="1" t="shared" si="207"/>
        <v>0.35646719909083613</v>
      </c>
      <c r="AR414" s="39">
        <f ca="1" t="shared" si="208"/>
        <v>0.0756892711016206</v>
      </c>
      <c r="AS414" s="39">
        <f ca="1" t="shared" si="209"/>
        <v>0.18144873370459003</v>
      </c>
      <c r="AT414" s="39">
        <f ca="1" t="shared" si="200"/>
        <v>0.5556584890159444</v>
      </c>
      <c r="AU414" s="39">
        <f ca="1" t="shared" si="215"/>
        <v>0.3333476255898553</v>
      </c>
      <c r="AV414" s="39">
        <f ca="1" t="shared" si="216"/>
        <v>0.0183579179690192</v>
      </c>
      <c r="AW414" s="39">
        <f ca="1" t="shared" si="224"/>
        <v>0.5044393737375592</v>
      </c>
      <c r="AX414" s="39">
        <f ca="1">IF(AJ414=0,"",RAND())</f>
        <v>0.31041647656894833</v>
      </c>
      <c r="BC414" s="38">
        <f ca="1" t="shared" si="225"/>
      </c>
      <c r="BD414" s="38">
        <f t="shared" si="210"/>
        <v>6</v>
      </c>
      <c r="BE414" s="38">
        <f t="shared" si="211"/>
        <v>3</v>
      </c>
      <c r="BF414" s="38">
        <f t="shared" si="212"/>
        <v>8</v>
      </c>
      <c r="BG414" s="38">
        <f t="shared" si="213"/>
        <v>7</v>
      </c>
      <c r="BH414" s="38">
        <f t="shared" si="201"/>
        <v>1</v>
      </c>
      <c r="BI414" s="38">
        <f t="shared" si="217"/>
        <v>4</v>
      </c>
      <c r="BJ414" s="38">
        <f t="shared" si="218"/>
        <v>9</v>
      </c>
      <c r="BK414" s="38">
        <f t="shared" si="226"/>
        <v>2</v>
      </c>
      <c r="BL414" s="38">
        <f>RANK(AX414,$AP414:$BB414)</f>
        <v>5</v>
      </c>
      <c r="BR414" s="38">
        <v>412</v>
      </c>
      <c r="BS414" s="38" t="str">
        <f>HLOOKUP(BD414,$AB$2:$AN414,$BR414+1)</f>
        <v>was</v>
      </c>
      <c r="BT414" s="38" t="str">
        <f>HLOOKUP(BE414,$AB$2:$AN414,$BR414+1)</f>
        <v>a</v>
      </c>
      <c r="BU414" s="38" t="str">
        <f>HLOOKUP(BF414,$AB$2:$AN414,$BR414+1)</f>
        <v>in</v>
      </c>
      <c r="BV414" s="38" t="str">
        <f>HLOOKUP(BG414,$AB$2:$AN414,$BR414+1)</f>
        <v>made</v>
      </c>
      <c r="BW414" s="38" t="str">
        <f>HLOOKUP(BH414,$AB$2:$AN414,$BR414+1)</f>
        <v>Bob</v>
      </c>
      <c r="BX414" s="38" t="str">
        <f>HLOOKUP(BI414,$AB$2:$AN414,$BR414+1)</f>
        <v>car</v>
      </c>
      <c r="BY414" s="38" t="str">
        <f>HLOOKUP(BJ414,$AB$2:$AN414,$BR414+1)</f>
        <v>Japan</v>
      </c>
      <c r="BZ414" s="38" t="str">
        <f>HLOOKUP(BK414,$AB$2:$AN414,$BR414+1)</f>
        <v>wants</v>
      </c>
      <c r="CA414" s="38" t="str">
        <f>HLOOKUP(BL414,$AB$2:$AN414,$BR414+1)</f>
        <v>which</v>
      </c>
      <c r="CB414" s="38"/>
      <c r="CC414" s="38"/>
      <c r="CD414" s="38"/>
      <c r="CE414" s="38"/>
      <c r="CG414" s="36" t="str">
        <f t="shared" si="214"/>
        <v>関係代名詞</v>
      </c>
    </row>
    <row r="415" spans="18:85" ht="16.5" customHeight="1">
      <c r="R415" s="35">
        <v>1</v>
      </c>
      <c r="S415" s="2" t="s">
        <v>1613</v>
      </c>
      <c r="T415" s="2"/>
      <c r="U415" s="1">
        <v>3</v>
      </c>
      <c r="V415" s="42">
        <f t="shared" si="223"/>
        <v>362</v>
      </c>
      <c r="W415" s="44" t="s">
        <v>1627</v>
      </c>
      <c r="X415" s="45" t="s">
        <v>1628</v>
      </c>
      <c r="Y415" s="42">
        <f ca="1" t="shared" si="204"/>
        <v>0.15195456515732464</v>
      </c>
      <c r="Z415" s="42">
        <f t="shared" si="205"/>
        <v>8</v>
      </c>
      <c r="AA415" s="42" t="s">
        <v>2038</v>
      </c>
      <c r="AB415" s="42" t="s">
        <v>2039</v>
      </c>
      <c r="AC415" s="39" t="s">
        <v>1881</v>
      </c>
      <c r="AD415" s="39" t="s">
        <v>1885</v>
      </c>
      <c r="AE415" s="39" t="s">
        <v>1592</v>
      </c>
      <c r="AF415" s="39" t="s">
        <v>2032</v>
      </c>
      <c r="AG415" s="39" t="s">
        <v>1275</v>
      </c>
      <c r="AH415" s="39" t="s">
        <v>147</v>
      </c>
      <c r="AI415" s="39" t="s">
        <v>2062</v>
      </c>
      <c r="AP415" s="39">
        <f ca="1" t="shared" si="206"/>
        <v>0.9211886034529657</v>
      </c>
      <c r="AQ415" s="39">
        <f ca="1" t="shared" si="207"/>
        <v>0.20460151157628914</v>
      </c>
      <c r="AR415" s="39">
        <f ca="1" t="shared" si="208"/>
        <v>0.6027721907356558</v>
      </c>
      <c r="AS415" s="39">
        <f ca="1" t="shared" si="209"/>
        <v>0.8818562123616183</v>
      </c>
      <c r="AT415" s="39">
        <f ca="1" t="shared" si="200"/>
        <v>0.03701221487560691</v>
      </c>
      <c r="AU415" s="39">
        <f ca="1" t="shared" si="215"/>
        <v>0.7082892933354439</v>
      </c>
      <c r="AV415" s="39">
        <f ca="1" t="shared" si="216"/>
        <v>0.32047684739435844</v>
      </c>
      <c r="AW415" s="39">
        <f ca="1" t="shared" si="224"/>
        <v>0.6144452599942778</v>
      </c>
      <c r="BC415" s="38">
        <f ca="1" t="shared" si="225"/>
      </c>
      <c r="BD415" s="38">
        <f t="shared" si="210"/>
        <v>1</v>
      </c>
      <c r="BE415" s="38">
        <f t="shared" si="211"/>
        <v>7</v>
      </c>
      <c r="BF415" s="38">
        <f t="shared" si="212"/>
        <v>5</v>
      </c>
      <c r="BG415" s="38">
        <f t="shared" si="213"/>
        <v>2</v>
      </c>
      <c r="BH415" s="38">
        <f t="shared" si="201"/>
        <v>8</v>
      </c>
      <c r="BI415" s="38">
        <f t="shared" si="217"/>
        <v>3</v>
      </c>
      <c r="BJ415" s="38">
        <f t="shared" si="218"/>
        <v>6</v>
      </c>
      <c r="BK415" s="38">
        <f t="shared" si="226"/>
        <v>4</v>
      </c>
      <c r="BR415" s="38">
        <v>413</v>
      </c>
      <c r="BS415" s="38" t="str">
        <f>HLOOKUP(BD415,$AB$2:$AN415,$BR415+1)</f>
        <v>she</v>
      </c>
      <c r="BT415" s="38" t="str">
        <f>HLOOKUP(BE415,$AB$2:$AN415,$BR415+1)</f>
        <v>me</v>
      </c>
      <c r="BU415" s="38" t="str">
        <f>HLOOKUP(BF415,$AB$2:$AN415,$BR415+1)</f>
        <v>that</v>
      </c>
      <c r="BV415" s="38" t="str">
        <f>HLOOKUP(BG415,$AB$2:$AN415,$BR415+1)</f>
        <v>is</v>
      </c>
      <c r="BW415" s="38" t="str">
        <f>HLOOKUP(BH415,$AB$2:$AN415,$BR415+1)</f>
        <v>yesterday</v>
      </c>
      <c r="BX415" s="38" t="str">
        <f>HLOOKUP(BI415,$AB$2:$AN415,$BR415+1)</f>
        <v>the</v>
      </c>
      <c r="BY415" s="38" t="str">
        <f>HLOOKUP(BJ415,$AB$2:$AN415,$BR415+1)</f>
        <v>visited</v>
      </c>
      <c r="BZ415" s="38" t="str">
        <f>HLOOKUP(BK415,$AB$2:$AN415,$BR415+1)</f>
        <v>girl</v>
      </c>
      <c r="CA415" s="38"/>
      <c r="CB415" s="38"/>
      <c r="CC415" s="38"/>
      <c r="CD415" s="38"/>
      <c r="CE415" s="38"/>
      <c r="CG415" s="36" t="str">
        <f t="shared" si="214"/>
        <v>関係代名詞</v>
      </c>
    </row>
    <row r="416" spans="18:85" ht="16.5" customHeight="1">
      <c r="R416" s="35">
        <v>1</v>
      </c>
      <c r="S416" s="2" t="s">
        <v>1613</v>
      </c>
      <c r="T416" s="2"/>
      <c r="U416" s="1">
        <v>3</v>
      </c>
      <c r="V416" s="42">
        <f t="shared" si="223"/>
        <v>192</v>
      </c>
      <c r="W416" s="48" t="s">
        <v>1629</v>
      </c>
      <c r="X416" s="45" t="s">
        <v>1630</v>
      </c>
      <c r="Y416" s="42">
        <f ca="1" t="shared" si="204"/>
        <v>0.5571114100852816</v>
      </c>
      <c r="Z416" s="42">
        <f t="shared" si="205"/>
        <v>12</v>
      </c>
      <c r="AA416" s="42" t="s">
        <v>2038</v>
      </c>
      <c r="AB416" s="42" t="s">
        <v>2053</v>
      </c>
      <c r="AC416" s="39" t="s">
        <v>1881</v>
      </c>
      <c r="AD416" s="39" t="s">
        <v>1885</v>
      </c>
      <c r="AE416" s="39" t="s">
        <v>80</v>
      </c>
      <c r="AF416" s="39" t="s">
        <v>1158</v>
      </c>
      <c r="AG416" s="39" t="s">
        <v>138</v>
      </c>
      <c r="AH416" s="39" t="s">
        <v>269</v>
      </c>
      <c r="AI416" s="39" t="s">
        <v>2054</v>
      </c>
      <c r="AJ416" s="39" t="s">
        <v>1885</v>
      </c>
      <c r="AK416" s="39" t="s">
        <v>221</v>
      </c>
      <c r="AL416" s="39" t="s">
        <v>2049</v>
      </c>
      <c r="AM416" s="39" t="s">
        <v>168</v>
      </c>
      <c r="AP416" s="39">
        <f ca="1" t="shared" si="206"/>
        <v>0.4510153861574113</v>
      </c>
      <c r="AQ416" s="39">
        <f ca="1" t="shared" si="207"/>
        <v>0.633434451936616</v>
      </c>
      <c r="AR416" s="39">
        <f ca="1" t="shared" si="208"/>
        <v>0.17107946950535213</v>
      </c>
      <c r="AS416" s="39">
        <f ca="1" t="shared" si="209"/>
        <v>0.4522186832691332</v>
      </c>
      <c r="AT416" s="39">
        <f ca="1" t="shared" si="200"/>
        <v>0.38279701206329864</v>
      </c>
      <c r="AU416" s="39">
        <f ca="1" t="shared" si="215"/>
        <v>0.6607824736559058</v>
      </c>
      <c r="AV416" s="39">
        <f ca="1" t="shared" si="216"/>
        <v>0.7560007746509694</v>
      </c>
      <c r="AW416" s="39">
        <f ca="1" t="shared" si="224"/>
        <v>0.8949348471702416</v>
      </c>
      <c r="AX416" s="39">
        <f ca="1">IF(AJ416=0,"",RAND())</f>
        <v>0.3664610589430666</v>
      </c>
      <c r="AY416" s="39">
        <f ca="1">IF(AK416=0,"",RAND())</f>
        <v>0.2253868798568377</v>
      </c>
      <c r="AZ416" s="39">
        <f ca="1">IF(AL416=0,"",RAND())</f>
        <v>0.7358740740030156</v>
      </c>
      <c r="BA416" s="39">
        <f ca="1">IF(AM416=0,"",RAND())</f>
        <v>0.2306077836165259</v>
      </c>
      <c r="BB416" s="39">
        <f ca="1">IF(AN416=0,"",RAND())</f>
      </c>
      <c r="BC416" s="38">
        <f ca="1" t="shared" si="225"/>
      </c>
      <c r="BD416" s="38">
        <f t="shared" si="210"/>
        <v>7</v>
      </c>
      <c r="BE416" s="38">
        <f t="shared" si="211"/>
        <v>5</v>
      </c>
      <c r="BF416" s="38">
        <f t="shared" si="212"/>
        <v>12</v>
      </c>
      <c r="BG416" s="38">
        <f t="shared" si="213"/>
        <v>6</v>
      </c>
      <c r="BH416" s="38">
        <f t="shared" si="201"/>
        <v>8</v>
      </c>
      <c r="BI416" s="38">
        <f t="shared" si="217"/>
        <v>4</v>
      </c>
      <c r="BJ416" s="38">
        <f t="shared" si="218"/>
        <v>2</v>
      </c>
      <c r="BK416" s="38">
        <f t="shared" si="226"/>
        <v>1</v>
      </c>
      <c r="BL416" s="38">
        <f>RANK(AX416,$AP416:$BB416)</f>
        <v>9</v>
      </c>
      <c r="BM416" s="38">
        <f>RANK(AY416,$AP416:$BB416)</f>
        <v>11</v>
      </c>
      <c r="BN416" s="38">
        <f>RANK(AZ416,$AP416:$BB416)</f>
        <v>3</v>
      </c>
      <c r="BO416" s="38">
        <f>RANK(BA416,$AP416:$BB416)</f>
        <v>10</v>
      </c>
      <c r="BR416" s="38">
        <v>414</v>
      </c>
      <c r="BS416" s="38" t="str">
        <f>HLOOKUP(BD416,$AB$2:$AN416,$BR416+1)</f>
        <v>saw</v>
      </c>
      <c r="BT416" s="38" t="str">
        <f>HLOOKUP(BE416,$AB$2:$AN416,$BR416+1)</f>
        <v>whom</v>
      </c>
      <c r="BU416" s="38" t="str">
        <f>HLOOKUP(BF416,$AB$2:$AN416,$BR416+1)</f>
        <v>night</v>
      </c>
      <c r="BV416" s="38" t="str">
        <f>HLOOKUP(BG416,$AB$2:$AN416,$BR416+1)</f>
        <v>I</v>
      </c>
      <c r="BW416" s="38" t="str">
        <f>HLOOKUP(BH416,$AB$2:$AN416,$BR416+1)</f>
        <v>at</v>
      </c>
      <c r="BX416" s="38" t="str">
        <f>HLOOKUP(BI416,$AB$2:$AN416,$BR416+1)</f>
        <v>man</v>
      </c>
      <c r="BY416" s="38" t="str">
        <f>HLOOKUP(BJ416,$AB$2:$AN416,$BR416+1)</f>
        <v>is</v>
      </c>
      <c r="BZ416" s="38" t="str">
        <f>HLOOKUP(BK416,$AB$2:$AN416,$BR416+1)</f>
        <v>he</v>
      </c>
      <c r="CA416" s="38" t="str">
        <f>HLOOKUP(BL416,$AB$2:$AN416,$BR416+1)</f>
        <v>the</v>
      </c>
      <c r="CB416" s="38" t="str">
        <f>HLOOKUP(BM416,$AB$2:$AN416,$BR416+1)</f>
        <v>last</v>
      </c>
      <c r="CC416" s="38" t="str">
        <f>HLOOKUP(BN416,$AB$2:$AN416,$BR416+1)</f>
        <v>the</v>
      </c>
      <c r="CD416" s="38" t="str">
        <f>HLOOKUP(BO416,$AB$2:$AN416,$BR416+1)</f>
        <v>party</v>
      </c>
      <c r="CE416" s="38"/>
      <c r="CG416" s="36" t="str">
        <f t="shared" si="214"/>
        <v>関係代名詞</v>
      </c>
    </row>
    <row r="417" spans="18:85" ht="16.5" customHeight="1">
      <c r="R417" s="35">
        <v>1</v>
      </c>
      <c r="S417" s="2" t="s">
        <v>1613</v>
      </c>
      <c r="T417" s="2"/>
      <c r="U417" s="1">
        <v>3</v>
      </c>
      <c r="V417" s="42">
        <f t="shared" si="223"/>
        <v>174</v>
      </c>
      <c r="W417" s="48" t="s">
        <v>1631</v>
      </c>
      <c r="X417" s="45" t="s">
        <v>1632</v>
      </c>
      <c r="Y417" s="42">
        <f ca="1" t="shared" si="204"/>
        <v>0.6024854475510275</v>
      </c>
      <c r="Z417" s="42">
        <f t="shared" si="205"/>
        <v>9</v>
      </c>
      <c r="AA417" s="42" t="s">
        <v>2038</v>
      </c>
      <c r="AB417" s="42" t="s">
        <v>2018</v>
      </c>
      <c r="AC417" s="39" t="s">
        <v>1881</v>
      </c>
      <c r="AD417" s="39" t="s">
        <v>1882</v>
      </c>
      <c r="AE417" s="39" t="s">
        <v>1633</v>
      </c>
      <c r="AF417" s="39" t="s">
        <v>633</v>
      </c>
      <c r="AG417" s="39" t="s">
        <v>149</v>
      </c>
      <c r="AH417" s="39" t="s">
        <v>2041</v>
      </c>
      <c r="AI417" s="39" t="s">
        <v>1505</v>
      </c>
      <c r="AJ417" s="39" t="s">
        <v>1506</v>
      </c>
      <c r="AP417" s="39">
        <f ca="1" t="shared" si="206"/>
        <v>0.1976771192859128</v>
      </c>
      <c r="AQ417" s="39">
        <f ca="1" t="shared" si="207"/>
        <v>0.5983155069496646</v>
      </c>
      <c r="AR417" s="39">
        <f ca="1" t="shared" si="208"/>
        <v>0.2679207526562495</v>
      </c>
      <c r="AS417" s="39">
        <f ca="1" t="shared" si="209"/>
        <v>0.7600026830383144</v>
      </c>
      <c r="AT417" s="39">
        <f ca="1" t="shared" si="200"/>
        <v>0.4610388370261769</v>
      </c>
      <c r="AU417" s="39">
        <f ca="1" t="shared" si="215"/>
        <v>0.07374543408307055</v>
      </c>
      <c r="AV417" s="39">
        <f ca="1" t="shared" si="216"/>
        <v>0.46523512983586207</v>
      </c>
      <c r="AW417" s="39">
        <f ca="1" t="shared" si="224"/>
        <v>0.2855371180014017</v>
      </c>
      <c r="AX417" s="39">
        <f ca="1">IF(AJ417=0,"",RAND())</f>
        <v>0.4713628917660049</v>
      </c>
      <c r="BC417" s="38">
        <f ca="1" t="shared" si="225"/>
      </c>
      <c r="BD417" s="38">
        <f t="shared" si="210"/>
        <v>8</v>
      </c>
      <c r="BE417" s="38">
        <f t="shared" si="211"/>
        <v>2</v>
      </c>
      <c r="BF417" s="38">
        <f t="shared" si="212"/>
        <v>7</v>
      </c>
      <c r="BG417" s="38">
        <f t="shared" si="213"/>
        <v>1</v>
      </c>
      <c r="BH417" s="38">
        <f t="shared" si="201"/>
        <v>5</v>
      </c>
      <c r="BI417" s="38">
        <f t="shared" si="217"/>
        <v>9</v>
      </c>
      <c r="BJ417" s="38">
        <f t="shared" si="218"/>
        <v>4</v>
      </c>
      <c r="BK417" s="38">
        <f t="shared" si="226"/>
        <v>6</v>
      </c>
      <c r="BL417" s="38">
        <f>RANK(AX417,$AP417:$BB417)</f>
        <v>3</v>
      </c>
      <c r="BR417" s="38">
        <v>415</v>
      </c>
      <c r="BS417" s="38" t="str">
        <f>HLOOKUP(BD417,$AB$2:$AN417,$BR417+1)</f>
        <v>made this</v>
      </c>
      <c r="BT417" s="38" t="str">
        <f>HLOOKUP(BE417,$AB$2:$AN417,$BR417+1)</f>
        <v>is</v>
      </c>
      <c r="BU417" s="38" t="str">
        <f>HLOOKUP(BF417,$AB$2:$AN417,$BR417+1)</f>
        <v>mother</v>
      </c>
      <c r="BV417" s="38" t="str">
        <f>HLOOKUP(BG417,$AB$2:$AN417,$BR417+1)</f>
        <v>this</v>
      </c>
      <c r="BW417" s="38" t="str">
        <f>HLOOKUP(BH417,$AB$2:$AN417,$BR417+1)</f>
        <v>which</v>
      </c>
      <c r="BX417" s="38" t="str">
        <f>HLOOKUP(BI417,$AB$2:$AN417,$BR417+1)</f>
        <v>morning</v>
      </c>
      <c r="BY417" s="38" t="str">
        <f>HLOOKUP(BJ417,$AB$2:$AN417,$BR417+1)</f>
        <v>cake</v>
      </c>
      <c r="BZ417" s="38" t="str">
        <f>HLOOKUP(BK417,$AB$2:$AN417,$BR417+1)</f>
        <v>my</v>
      </c>
      <c r="CA417" s="38" t="str">
        <f>HLOOKUP(BL417,$AB$2:$AN417,$BR417+1)</f>
        <v>a</v>
      </c>
      <c r="CB417" s="38"/>
      <c r="CC417" s="38"/>
      <c r="CD417" s="38"/>
      <c r="CE417" s="38"/>
      <c r="CG417" s="36" t="str">
        <f t="shared" si="214"/>
        <v>関係代名詞</v>
      </c>
    </row>
    <row r="418" spans="18:85" ht="16.5" customHeight="1">
      <c r="R418" s="35">
        <v>1</v>
      </c>
      <c r="S418" s="2" t="s">
        <v>1613</v>
      </c>
      <c r="T418" s="2"/>
      <c r="U418" s="1">
        <v>3</v>
      </c>
      <c r="V418" s="42">
        <f t="shared" si="223"/>
        <v>340</v>
      </c>
      <c r="W418" s="48" t="s">
        <v>1634</v>
      </c>
      <c r="X418" s="45" t="s">
        <v>1635</v>
      </c>
      <c r="Y418" s="42">
        <f ca="1" t="shared" si="204"/>
        <v>0.2209073986411627</v>
      </c>
      <c r="Z418" s="42">
        <f t="shared" si="205"/>
        <v>10</v>
      </c>
      <c r="AA418" s="42" t="s">
        <v>2038</v>
      </c>
      <c r="AB418" s="42" t="s">
        <v>11</v>
      </c>
      <c r="AC418" s="39" t="s">
        <v>21</v>
      </c>
      <c r="AD418" s="39" t="s">
        <v>1243</v>
      </c>
      <c r="AE418" s="39" t="s">
        <v>2087</v>
      </c>
      <c r="AF418" s="39" t="s">
        <v>1885</v>
      </c>
      <c r="AG418" s="39" t="s">
        <v>1883</v>
      </c>
      <c r="AH418" s="39" t="s">
        <v>2032</v>
      </c>
      <c r="AI418" s="39" t="s">
        <v>138</v>
      </c>
      <c r="AJ418" s="39" t="s">
        <v>1636</v>
      </c>
      <c r="AK418" s="39" t="s">
        <v>2062</v>
      </c>
      <c r="AP418" s="39">
        <f ca="1" t="shared" si="206"/>
        <v>0.4867532418466558</v>
      </c>
      <c r="AQ418" s="39">
        <f ca="1" t="shared" si="207"/>
        <v>0.6149151760066527</v>
      </c>
      <c r="AR418" s="39">
        <f ca="1" t="shared" si="208"/>
        <v>0.2932705613360307</v>
      </c>
      <c r="AS418" s="39">
        <f ca="1" t="shared" si="209"/>
        <v>0.5999669510479428</v>
      </c>
      <c r="AT418" s="39">
        <f ca="1" t="shared" si="200"/>
        <v>0.4215098811573912</v>
      </c>
      <c r="AU418" s="39">
        <f ca="1" t="shared" si="215"/>
        <v>0.8598698467388406</v>
      </c>
      <c r="AV418" s="39">
        <f ca="1" t="shared" si="216"/>
        <v>0.9930918221534641</v>
      </c>
      <c r="AW418" s="39">
        <f ca="1" t="shared" si="224"/>
        <v>0.3661123691713506</v>
      </c>
      <c r="AX418" s="39">
        <f ca="1">IF(AJ418=0,"",RAND())</f>
        <v>0.8009046318341781</v>
      </c>
      <c r="AY418" s="39">
        <f ca="1">IF(AK418=0,"",RAND())</f>
        <v>0.8957162434636006</v>
      </c>
      <c r="BC418" s="38">
        <f ca="1" t="shared" si="225"/>
      </c>
      <c r="BD418" s="38">
        <f t="shared" si="210"/>
        <v>7</v>
      </c>
      <c r="BE418" s="38">
        <f t="shared" si="211"/>
        <v>5</v>
      </c>
      <c r="BF418" s="38">
        <f t="shared" si="212"/>
        <v>10</v>
      </c>
      <c r="BG418" s="38">
        <f t="shared" si="213"/>
        <v>6</v>
      </c>
      <c r="BH418" s="38">
        <f t="shared" si="201"/>
        <v>8</v>
      </c>
      <c r="BI418" s="38">
        <f t="shared" si="217"/>
        <v>3</v>
      </c>
      <c r="BJ418" s="38">
        <f t="shared" si="218"/>
        <v>1</v>
      </c>
      <c r="BK418" s="38">
        <f t="shared" si="226"/>
        <v>9</v>
      </c>
      <c r="BL418" s="38">
        <f>RANK(AX418,$AP418:$BB418)</f>
        <v>4</v>
      </c>
      <c r="BM418" s="38">
        <f>RANK(AY418,$AP418:$BB418)</f>
        <v>2</v>
      </c>
      <c r="BR418" s="38">
        <v>416</v>
      </c>
      <c r="BS418" s="38" t="str">
        <f>HLOOKUP(BD418,$AB$2:$AN418,$BR418+1)</f>
        <v>that</v>
      </c>
      <c r="BT418" s="38" t="str">
        <f>HLOOKUP(BE418,$AB$2:$AN418,$BR418+1)</f>
        <v>the</v>
      </c>
      <c r="BU418" s="38" t="str">
        <f>HLOOKUP(BF418,$AB$2:$AN418,$BR418+1)</f>
        <v>yesterday</v>
      </c>
      <c r="BV418" s="38" t="str">
        <f>HLOOKUP(BG418,$AB$2:$AN418,$BR418+1)</f>
        <v>book</v>
      </c>
      <c r="BW418" s="38" t="str">
        <f>HLOOKUP(BH418,$AB$2:$AN418,$BR418+1)</f>
        <v>I</v>
      </c>
      <c r="BX418" s="38" t="str">
        <f>HLOOKUP(BI418,$AB$2:$AN418,$BR418+1)</f>
        <v>just</v>
      </c>
      <c r="BY418" s="38" t="str">
        <f>HLOOKUP(BJ418,$AB$2:$AN418,$BR418+1)</f>
        <v>I</v>
      </c>
      <c r="BZ418" s="38" t="str">
        <f>HLOOKUP(BK418,$AB$2:$AN418,$BR418+1)</f>
        <v>bought</v>
      </c>
      <c r="CA418" s="38" t="str">
        <f>HLOOKUP(BL418,$AB$2:$AN418,$BR418+1)</f>
        <v>read</v>
      </c>
      <c r="CB418" s="38" t="str">
        <f>HLOOKUP(BM418,$AB$2:$AN418,$BR418+1)</f>
        <v>have</v>
      </c>
      <c r="CC418" s="38"/>
      <c r="CD418" s="38"/>
      <c r="CE418" s="38"/>
      <c r="CG418" s="36" t="str">
        <f t="shared" si="214"/>
        <v>関係代名詞</v>
      </c>
    </row>
    <row r="419" spans="18:85" ht="16.5" customHeight="1">
      <c r="R419" s="35">
        <v>1</v>
      </c>
      <c r="S419" s="2" t="s">
        <v>1613</v>
      </c>
      <c r="T419" s="2"/>
      <c r="U419" s="1">
        <v>3</v>
      </c>
      <c r="V419" s="42">
        <f t="shared" si="223"/>
        <v>118</v>
      </c>
      <c r="W419" s="5" t="s">
        <v>1637</v>
      </c>
      <c r="X419" s="45" t="s">
        <v>1638</v>
      </c>
      <c r="Y419" s="42">
        <f ca="1" t="shared" si="204"/>
        <v>0.7428890548589855</v>
      </c>
      <c r="Z419" s="42">
        <f t="shared" si="205"/>
        <v>9</v>
      </c>
      <c r="AA419" s="42" t="s">
        <v>2038</v>
      </c>
      <c r="AB419" s="42" t="s">
        <v>2018</v>
      </c>
      <c r="AC419" s="39" t="s">
        <v>1881</v>
      </c>
      <c r="AD419" s="39" t="s">
        <v>1885</v>
      </c>
      <c r="AE419" s="39" t="s">
        <v>1901</v>
      </c>
      <c r="AF419" s="39" t="s">
        <v>633</v>
      </c>
      <c r="AG419" s="39" t="s">
        <v>31</v>
      </c>
      <c r="AH419" s="39" t="s">
        <v>30</v>
      </c>
      <c r="AI419" s="39" t="s">
        <v>1639</v>
      </c>
      <c r="AJ419" s="39" t="s">
        <v>914</v>
      </c>
      <c r="AP419" s="39">
        <f ca="1" t="shared" si="206"/>
        <v>0.6863539167803165</v>
      </c>
      <c r="AQ419" s="39">
        <f ca="1" t="shared" si="207"/>
        <v>0.8931436994887583</v>
      </c>
      <c r="AR419" s="39">
        <f ca="1" t="shared" si="208"/>
        <v>0.7755996790949622</v>
      </c>
      <c r="AS419" s="39">
        <f ca="1" t="shared" si="209"/>
        <v>0.2224289814598086</v>
      </c>
      <c r="AT419" s="39">
        <f ca="1" t="shared" si="200"/>
        <v>0.37577539162367835</v>
      </c>
      <c r="AU419" s="39">
        <f ca="1" t="shared" si="215"/>
        <v>0.7014481361450298</v>
      </c>
      <c r="AV419" s="39">
        <f ca="1" t="shared" si="216"/>
        <v>0.13347208033732993</v>
      </c>
      <c r="AW419" s="39">
        <f ca="1" t="shared" si="224"/>
        <v>0.0406279929172888</v>
      </c>
      <c r="AX419" s="39">
        <f ca="1">IF(AJ419=0,"",RAND())</f>
        <v>0.21884544069332573</v>
      </c>
      <c r="BC419" s="38">
        <f ca="1" t="shared" si="225"/>
      </c>
      <c r="BD419" s="38">
        <f t="shared" si="210"/>
        <v>4</v>
      </c>
      <c r="BE419" s="38">
        <f t="shared" si="211"/>
        <v>1</v>
      </c>
      <c r="BF419" s="38">
        <f t="shared" si="212"/>
        <v>2</v>
      </c>
      <c r="BG419" s="38">
        <f t="shared" si="213"/>
        <v>6</v>
      </c>
      <c r="BH419" s="38">
        <f t="shared" si="201"/>
        <v>5</v>
      </c>
      <c r="BI419" s="38">
        <f t="shared" si="217"/>
        <v>3</v>
      </c>
      <c r="BJ419" s="38">
        <f t="shared" si="218"/>
        <v>8</v>
      </c>
      <c r="BK419" s="38">
        <f t="shared" si="226"/>
        <v>9</v>
      </c>
      <c r="BL419" s="38">
        <f>RANK(AX419,$AP419:$BB419)</f>
        <v>7</v>
      </c>
      <c r="BR419" s="38">
        <v>417</v>
      </c>
      <c r="BS419" s="38" t="str">
        <f>HLOOKUP(BD419,$AB$2:$AN419,$BR419+1)</f>
        <v>house</v>
      </c>
      <c r="BT419" s="38" t="str">
        <f>HLOOKUP(BE419,$AB$2:$AN419,$BR419+1)</f>
        <v>this</v>
      </c>
      <c r="BU419" s="38" t="str">
        <f>HLOOKUP(BF419,$AB$2:$AN419,$BR419+1)</f>
        <v>is</v>
      </c>
      <c r="BV419" s="38" t="str">
        <f>HLOOKUP(BG419,$AB$2:$AN419,$BR419+1)</f>
        <v>Bob</v>
      </c>
      <c r="BW419" s="38" t="str">
        <f>HLOOKUP(BH419,$AB$2:$AN419,$BR419+1)</f>
        <v>which</v>
      </c>
      <c r="BX419" s="38" t="str">
        <f>HLOOKUP(BI419,$AB$2:$AN419,$BR419+1)</f>
        <v>the</v>
      </c>
      <c r="BY419" s="38" t="str">
        <f>HLOOKUP(BJ419,$AB$2:$AN419,$BR419+1)</f>
        <v>Mary</v>
      </c>
      <c r="BZ419" s="38" t="str">
        <f>HLOOKUP(BK419,$AB$2:$AN419,$BR419+1)</f>
        <v>live in</v>
      </c>
      <c r="CA419" s="38" t="str">
        <f>HLOOKUP(BL419,$AB$2:$AN419,$BR419+1)</f>
        <v>and</v>
      </c>
      <c r="CB419" s="38"/>
      <c r="CC419" s="38"/>
      <c r="CD419" s="38"/>
      <c r="CE419" s="38"/>
      <c r="CG419" s="36" t="str">
        <f t="shared" si="214"/>
        <v>関係代名詞</v>
      </c>
    </row>
    <row r="420" spans="18:85" ht="16.5" customHeight="1">
      <c r="R420" s="35">
        <v>1</v>
      </c>
      <c r="S420" s="2" t="s">
        <v>1613</v>
      </c>
      <c r="T420" s="2"/>
      <c r="U420" s="1">
        <v>3</v>
      </c>
      <c r="V420" s="42">
        <f t="shared" si="223"/>
        <v>381</v>
      </c>
      <c r="W420" s="5" t="s">
        <v>1637</v>
      </c>
      <c r="X420" s="45" t="s">
        <v>1512</v>
      </c>
      <c r="Y420" s="42">
        <f ca="1" t="shared" si="204"/>
        <v>0.1247347700964676</v>
      </c>
      <c r="Z420" s="42">
        <f t="shared" si="205"/>
        <v>9</v>
      </c>
      <c r="AA420" s="42" t="s">
        <v>2038</v>
      </c>
      <c r="AB420" s="42" t="s">
        <v>2018</v>
      </c>
      <c r="AC420" s="39" t="s">
        <v>1881</v>
      </c>
      <c r="AD420" s="39" t="s">
        <v>1885</v>
      </c>
      <c r="AE420" s="39" t="s">
        <v>1901</v>
      </c>
      <c r="AF420" s="39" t="s">
        <v>1510</v>
      </c>
      <c r="AG420" s="39" t="s">
        <v>1509</v>
      </c>
      <c r="AH420" s="39" t="s">
        <v>1114</v>
      </c>
      <c r="AI420" s="39" t="s">
        <v>1511</v>
      </c>
      <c r="AJ420" s="39" t="s">
        <v>914</v>
      </c>
      <c r="AP420" s="39">
        <f ca="1" t="shared" si="206"/>
        <v>0.9985303081404333</v>
      </c>
      <c r="AQ420" s="39">
        <f ca="1" t="shared" si="207"/>
        <v>0.7774832471955291</v>
      </c>
      <c r="AR420" s="39">
        <f ca="1" t="shared" si="208"/>
        <v>0.8742977072911078</v>
      </c>
      <c r="AS420" s="39">
        <f ca="1" t="shared" si="209"/>
        <v>0.13031129246595463</v>
      </c>
      <c r="AT420" s="39">
        <f ca="1" t="shared" si="200"/>
        <v>0.6891103059695469</v>
      </c>
      <c r="AU420" s="39">
        <f ca="1" t="shared" si="215"/>
        <v>0.9636419269203138</v>
      </c>
      <c r="AV420" s="39">
        <f ca="1" t="shared" si="216"/>
        <v>0.13869128440189993</v>
      </c>
      <c r="AW420" s="39">
        <f ca="1" t="shared" si="224"/>
        <v>0.29843111105919307</v>
      </c>
      <c r="AX420" s="39">
        <f ca="1">IF(AJ420=0,"",RAND())</f>
        <v>0.10326871233510149</v>
      </c>
      <c r="BC420" s="38">
        <f ca="1" t="shared" si="225"/>
      </c>
      <c r="BD420" s="38">
        <f t="shared" si="210"/>
        <v>1</v>
      </c>
      <c r="BE420" s="38">
        <f t="shared" si="211"/>
        <v>4</v>
      </c>
      <c r="BF420" s="38">
        <f t="shared" si="212"/>
        <v>3</v>
      </c>
      <c r="BG420" s="38">
        <f t="shared" si="213"/>
        <v>8</v>
      </c>
      <c r="BH420" s="38">
        <f t="shared" si="201"/>
        <v>5</v>
      </c>
      <c r="BI420" s="38">
        <f t="shared" si="217"/>
        <v>2</v>
      </c>
      <c r="BJ420" s="38">
        <f t="shared" si="218"/>
        <v>7</v>
      </c>
      <c r="BK420" s="38">
        <f t="shared" si="226"/>
        <v>6</v>
      </c>
      <c r="BL420" s="38">
        <f>RANK(AX420,$AP420:$BB420)</f>
        <v>9</v>
      </c>
      <c r="BR420" s="38">
        <v>418</v>
      </c>
      <c r="BS420" s="38" t="str">
        <f>HLOOKUP(BD420,$AB$2:$AN420,$BR420+1)</f>
        <v>this</v>
      </c>
      <c r="BT420" s="38" t="str">
        <f>HLOOKUP(BE420,$AB$2:$AN420,$BR420+1)</f>
        <v>house</v>
      </c>
      <c r="BU420" s="38" t="str">
        <f>HLOOKUP(BF420,$AB$2:$AN420,$BR420+1)</f>
        <v>the</v>
      </c>
      <c r="BV420" s="38" t="str">
        <f>HLOOKUP(BG420,$AB$2:$AN420,$BR420+1)</f>
        <v>Mary</v>
      </c>
      <c r="BW420" s="38" t="str">
        <f>HLOOKUP(BH420,$AB$2:$AN420,$BR420+1)</f>
        <v>which</v>
      </c>
      <c r="BX420" s="38" t="str">
        <f>HLOOKUP(BI420,$AB$2:$AN420,$BR420+1)</f>
        <v>is</v>
      </c>
      <c r="BY420" s="38" t="str">
        <f>HLOOKUP(BJ420,$AB$2:$AN420,$BR420+1)</f>
        <v>and</v>
      </c>
      <c r="BZ420" s="38" t="str">
        <f>HLOOKUP(BK420,$AB$2:$AN420,$BR420+1)</f>
        <v>Bob</v>
      </c>
      <c r="CA420" s="38" t="str">
        <f>HLOOKUP(BL420,$AB$2:$AN420,$BR420+1)</f>
        <v>live in</v>
      </c>
      <c r="CB420" s="38"/>
      <c r="CC420" s="38"/>
      <c r="CD420" s="38"/>
      <c r="CE420" s="38"/>
      <c r="CG420" s="36" t="str">
        <f t="shared" si="214"/>
        <v>関係代名詞</v>
      </c>
    </row>
    <row r="421" spans="18:85" ht="16.5" customHeight="1">
      <c r="R421" s="35">
        <v>1</v>
      </c>
      <c r="S421" s="2" t="s">
        <v>1613</v>
      </c>
      <c r="T421" s="2"/>
      <c r="U421" s="1">
        <v>3</v>
      </c>
      <c r="V421" s="42">
        <f t="shared" si="223"/>
        <v>332</v>
      </c>
      <c r="W421" s="48" t="s">
        <v>1640</v>
      </c>
      <c r="X421" s="45" t="s">
        <v>1641</v>
      </c>
      <c r="Y421" s="42">
        <f ca="1" t="shared" si="204"/>
        <v>0.2315041174083634</v>
      </c>
      <c r="Z421" s="42">
        <f t="shared" si="205"/>
        <v>8</v>
      </c>
      <c r="AA421" s="42" t="s">
        <v>2038</v>
      </c>
      <c r="AB421" s="42" t="s">
        <v>2053</v>
      </c>
      <c r="AC421" s="39" t="s">
        <v>1881</v>
      </c>
      <c r="AD421" s="39" t="s">
        <v>1885</v>
      </c>
      <c r="AE421" s="39" t="s">
        <v>80</v>
      </c>
      <c r="AF421" s="39" t="s">
        <v>138</v>
      </c>
      <c r="AG421" s="39" t="s">
        <v>1642</v>
      </c>
      <c r="AH421" s="39" t="s">
        <v>2105</v>
      </c>
      <c r="AI421" s="39" t="s">
        <v>1016</v>
      </c>
      <c r="AP421" s="39">
        <f ca="1" t="shared" si="206"/>
        <v>0.92947562702546</v>
      </c>
      <c r="AQ421" s="39">
        <f ca="1" t="shared" si="207"/>
        <v>0.5914600170431452</v>
      </c>
      <c r="AR421" s="39">
        <f ca="1" t="shared" si="208"/>
        <v>0.9401543807291484</v>
      </c>
      <c r="AS421" s="39">
        <f ca="1" t="shared" si="209"/>
        <v>0.4583767588460468</v>
      </c>
      <c r="AT421" s="39">
        <f aca="true" ca="1" t="shared" si="227" ref="AT421:AT434">IF(AF421=0,"",RAND())</f>
        <v>0.46750014096608794</v>
      </c>
      <c r="AU421" s="39">
        <f ca="1" t="shared" si="215"/>
        <v>0.5302114279496619</v>
      </c>
      <c r="AV421" s="39">
        <f ca="1" t="shared" si="216"/>
        <v>0.4177608936296924</v>
      </c>
      <c r="AW421" s="39">
        <f ca="1" t="shared" si="224"/>
        <v>0.041063337208822936</v>
      </c>
      <c r="BC421" s="38">
        <f ca="1" t="shared" si="225"/>
      </c>
      <c r="BD421" s="38">
        <f t="shared" si="210"/>
        <v>2</v>
      </c>
      <c r="BE421" s="38">
        <f t="shared" si="211"/>
        <v>3</v>
      </c>
      <c r="BF421" s="38">
        <f t="shared" si="212"/>
        <v>1</v>
      </c>
      <c r="BG421" s="38">
        <f t="shared" si="213"/>
        <v>6</v>
      </c>
      <c r="BH421" s="38">
        <f aca="true" t="shared" si="228" ref="BH421:BH434">RANK(AT421,$AP421:$BB421)</f>
        <v>5</v>
      </c>
      <c r="BI421" s="38">
        <f t="shared" si="217"/>
        <v>4</v>
      </c>
      <c r="BJ421" s="38">
        <f t="shared" si="218"/>
        <v>7</v>
      </c>
      <c r="BK421" s="38">
        <f t="shared" si="226"/>
        <v>8</v>
      </c>
      <c r="BR421" s="38">
        <v>419</v>
      </c>
      <c r="BS421" s="38" t="str">
        <f>HLOOKUP(BD421,$AB$2:$AN421,$BR421+1)</f>
        <v>is</v>
      </c>
      <c r="BT421" s="38" t="str">
        <f>HLOOKUP(BE421,$AB$2:$AN421,$BR421+1)</f>
        <v>the</v>
      </c>
      <c r="BU421" s="38" t="str">
        <f>HLOOKUP(BF421,$AB$2:$AN421,$BR421+1)</f>
        <v>he</v>
      </c>
      <c r="BV421" s="38" t="str">
        <f>HLOOKUP(BG421,$AB$2:$AN421,$BR421+1)</f>
        <v>invited</v>
      </c>
      <c r="BW421" s="38" t="str">
        <f>HLOOKUP(BH421,$AB$2:$AN421,$BR421+1)</f>
        <v>I</v>
      </c>
      <c r="BX421" s="38" t="str">
        <f>HLOOKUP(BI421,$AB$2:$AN421,$BR421+1)</f>
        <v>man</v>
      </c>
      <c r="BY421" s="38" t="str">
        <f>HLOOKUP(BJ421,$AB$2:$AN421,$BR421+1)</f>
        <v>to</v>
      </c>
      <c r="BZ421" s="38" t="str">
        <f>HLOOKUP(BK421,$AB$2:$AN421,$BR421+1)</f>
        <v>dinner</v>
      </c>
      <c r="CA421" s="38"/>
      <c r="CB421" s="38"/>
      <c r="CC421" s="38"/>
      <c r="CD421" s="38"/>
      <c r="CE421" s="38"/>
      <c r="CG421" s="36" t="str">
        <f t="shared" si="214"/>
        <v>関係代名詞</v>
      </c>
    </row>
    <row r="422" spans="18:85" ht="16.5" customHeight="1">
      <c r="R422" s="35">
        <v>1</v>
      </c>
      <c r="S422" s="2" t="s">
        <v>1613</v>
      </c>
      <c r="T422" s="2"/>
      <c r="U422" s="1">
        <v>3</v>
      </c>
      <c r="V422" s="42">
        <f t="shared" si="223"/>
        <v>92</v>
      </c>
      <c r="W422" s="48" t="s">
        <v>1643</v>
      </c>
      <c r="X422" s="45" t="s">
        <v>1644</v>
      </c>
      <c r="Y422" s="42">
        <f ca="1" t="shared" si="204"/>
        <v>0.8132640675370291</v>
      </c>
      <c r="Z422" s="42">
        <f t="shared" si="205"/>
        <v>7</v>
      </c>
      <c r="AA422" s="42" t="s">
        <v>2038</v>
      </c>
      <c r="AB422" s="42" t="s">
        <v>2018</v>
      </c>
      <c r="AC422" s="39" t="s">
        <v>1881</v>
      </c>
      <c r="AD422" s="39" t="s">
        <v>1882</v>
      </c>
      <c r="AE422" s="39" t="s">
        <v>139</v>
      </c>
      <c r="AF422" s="39" t="s">
        <v>149</v>
      </c>
      <c r="AG422" s="39" t="s">
        <v>598</v>
      </c>
      <c r="AH422" s="39" t="s">
        <v>1645</v>
      </c>
      <c r="AP422" s="39">
        <f ca="1" t="shared" si="206"/>
        <v>0.1832079970746614</v>
      </c>
      <c r="AQ422" s="39">
        <f ca="1" t="shared" si="207"/>
        <v>0.4970662702496045</v>
      </c>
      <c r="AR422" s="39">
        <f ca="1" t="shared" si="208"/>
        <v>0.8991671213656023</v>
      </c>
      <c r="AS422" s="39">
        <f ca="1" t="shared" si="209"/>
        <v>0.6137839202725868</v>
      </c>
      <c r="AT422" s="39">
        <f ca="1" t="shared" si="227"/>
        <v>0.9316259315800339</v>
      </c>
      <c r="AU422" s="39">
        <f ca="1" t="shared" si="215"/>
        <v>0.7096010475132069</v>
      </c>
      <c r="AV422" s="39">
        <f ca="1" t="shared" si="216"/>
        <v>0.20321462720448036</v>
      </c>
      <c r="BD422" s="38">
        <f t="shared" si="210"/>
        <v>7</v>
      </c>
      <c r="BE422" s="38">
        <f t="shared" si="211"/>
        <v>5</v>
      </c>
      <c r="BF422" s="38">
        <f t="shared" si="212"/>
        <v>2</v>
      </c>
      <c r="BG422" s="38">
        <f t="shared" si="213"/>
        <v>4</v>
      </c>
      <c r="BH422" s="38">
        <f t="shared" si="228"/>
        <v>1</v>
      </c>
      <c r="BI422" s="38">
        <f t="shared" si="217"/>
        <v>3</v>
      </c>
      <c r="BJ422" s="38">
        <f t="shared" si="218"/>
        <v>6</v>
      </c>
      <c r="BR422" s="38">
        <v>420</v>
      </c>
      <c r="BS422" s="38" t="str">
        <f>HLOOKUP(BD422,$AB$2:$AN422,$BR422+1)</f>
        <v>wrote</v>
      </c>
      <c r="BT422" s="38" t="str">
        <f>HLOOKUP(BE422,$AB$2:$AN422,$BR422+1)</f>
        <v>my</v>
      </c>
      <c r="BU422" s="38" t="str">
        <f>HLOOKUP(BF422,$AB$2:$AN422,$BR422+1)</f>
        <v>is</v>
      </c>
      <c r="BV422" s="38" t="str">
        <f>HLOOKUP(BG422,$AB$2:$AN422,$BR422+1)</f>
        <v>letter</v>
      </c>
      <c r="BW422" s="38" t="str">
        <f>HLOOKUP(BH422,$AB$2:$AN422,$BR422+1)</f>
        <v>this</v>
      </c>
      <c r="BX422" s="38" t="str">
        <f>HLOOKUP(BI422,$AB$2:$AN422,$BR422+1)</f>
        <v>a</v>
      </c>
      <c r="BY422" s="38" t="str">
        <f>HLOOKUP(BJ422,$AB$2:$AN422,$BR422+1)</f>
        <v>father</v>
      </c>
      <c r="BZ422" s="38"/>
      <c r="CA422" s="38"/>
      <c r="CB422" s="38"/>
      <c r="CC422" s="38"/>
      <c r="CD422" s="38"/>
      <c r="CE422" s="38"/>
      <c r="CG422" s="36" t="str">
        <f t="shared" si="214"/>
        <v>関係代名詞</v>
      </c>
    </row>
    <row r="423" spans="18:85" ht="16.5" customHeight="1">
      <c r="R423" s="35">
        <v>1</v>
      </c>
      <c r="S423" s="2" t="s">
        <v>1613</v>
      </c>
      <c r="T423" s="2"/>
      <c r="U423" s="1">
        <v>3</v>
      </c>
      <c r="V423" s="42">
        <f t="shared" si="223"/>
        <v>309</v>
      </c>
      <c r="W423" s="48" t="s">
        <v>857</v>
      </c>
      <c r="X423" s="45" t="s">
        <v>1646</v>
      </c>
      <c r="Y423" s="42">
        <f ca="1" t="shared" si="204"/>
        <v>0.27773428116246945</v>
      </c>
      <c r="Z423" s="42">
        <f t="shared" si="205"/>
        <v>9</v>
      </c>
      <c r="AA423" s="42" t="s">
        <v>2038</v>
      </c>
      <c r="AB423" s="42" t="s">
        <v>11</v>
      </c>
      <c r="AC423" s="39" t="s">
        <v>333</v>
      </c>
      <c r="AD423" s="39" t="s">
        <v>1885</v>
      </c>
      <c r="AE423" s="39" t="s">
        <v>1592</v>
      </c>
      <c r="AF423" s="39" t="s">
        <v>1647</v>
      </c>
      <c r="AG423" s="39" t="s">
        <v>598</v>
      </c>
      <c r="AH423" s="39" t="s">
        <v>1881</v>
      </c>
      <c r="AI423" s="39" t="s">
        <v>1882</v>
      </c>
      <c r="AJ423" s="39" t="s">
        <v>1648</v>
      </c>
      <c r="AP423" s="39">
        <f ca="1" t="shared" si="206"/>
        <v>0.4110834922672484</v>
      </c>
      <c r="AQ423" s="39">
        <f ca="1" t="shared" si="207"/>
        <v>0.4623045566463879</v>
      </c>
      <c r="AR423" s="39">
        <f ca="1" t="shared" si="208"/>
        <v>0.5043778241757702</v>
      </c>
      <c r="AS423" s="39">
        <f ca="1" t="shared" si="209"/>
        <v>0.1584563442105964</v>
      </c>
      <c r="AT423" s="39">
        <f ca="1" t="shared" si="227"/>
        <v>0.705938230238651</v>
      </c>
      <c r="AU423" s="39">
        <f ca="1" t="shared" si="215"/>
        <v>0.2306861737913506</v>
      </c>
      <c r="AV423" s="39">
        <f ca="1" t="shared" si="216"/>
        <v>0.7802398048541497</v>
      </c>
      <c r="AW423" s="39">
        <f aca="true" ca="1" t="shared" si="229" ref="AW423:AX425">IF(AI423=0,"",RAND())</f>
        <v>0.9464504726039742</v>
      </c>
      <c r="AX423" s="39">
        <f ca="1" t="shared" si="229"/>
        <v>0.3014184436305305</v>
      </c>
      <c r="BC423" s="38">
        <f ca="1">IF(AO423=0,"",RAND())</f>
      </c>
      <c r="BD423" s="38">
        <f t="shared" si="210"/>
        <v>6</v>
      </c>
      <c r="BE423" s="38">
        <f t="shared" si="211"/>
        <v>5</v>
      </c>
      <c r="BF423" s="38">
        <f t="shared" si="212"/>
        <v>4</v>
      </c>
      <c r="BG423" s="38">
        <f t="shared" si="213"/>
        <v>9</v>
      </c>
      <c r="BH423" s="38">
        <f t="shared" si="228"/>
        <v>3</v>
      </c>
      <c r="BI423" s="38">
        <f t="shared" si="217"/>
        <v>8</v>
      </c>
      <c r="BJ423" s="38">
        <f t="shared" si="218"/>
        <v>2</v>
      </c>
      <c r="BK423" s="38">
        <f aca="true" t="shared" si="230" ref="BK423:BL425">RANK(AW423,$AP423:$BB423)</f>
        <v>1</v>
      </c>
      <c r="BL423" s="38">
        <f t="shared" si="230"/>
        <v>7</v>
      </c>
      <c r="BR423" s="38">
        <v>421</v>
      </c>
      <c r="BS423" s="38" t="str">
        <f>HLOOKUP(BD423,$AB$2:$AN423,$BR423+1)</f>
        <v>father</v>
      </c>
      <c r="BT423" s="38" t="str">
        <f>HLOOKUP(BE423,$AB$2:$AN423,$BR423+1)</f>
        <v>whose</v>
      </c>
      <c r="BU423" s="38" t="str">
        <f>HLOOKUP(BF423,$AB$2:$AN423,$BR423+1)</f>
        <v>girl</v>
      </c>
      <c r="BV423" s="38" t="str">
        <f>HLOOKUP(BG423,$AB$2:$AN423,$BR423+1)</f>
        <v>doctor</v>
      </c>
      <c r="BW423" s="38" t="str">
        <f>HLOOKUP(BH423,$AB$2:$AN423,$BR423+1)</f>
        <v>the</v>
      </c>
      <c r="BX423" s="38" t="str">
        <f>HLOOKUP(BI423,$AB$2:$AN423,$BR423+1)</f>
        <v>a</v>
      </c>
      <c r="BY423" s="38" t="str">
        <f>HLOOKUP(BJ423,$AB$2:$AN423,$BR423+1)</f>
        <v>know</v>
      </c>
      <c r="BZ423" s="38" t="str">
        <f>HLOOKUP(BK423,$AB$2:$AN423,$BR423+1)</f>
        <v>I</v>
      </c>
      <c r="CA423" s="38" t="str">
        <f>HLOOKUP(BL423,$AB$2:$AN423,$BR423+1)</f>
        <v>is</v>
      </c>
      <c r="CB423" s="38"/>
      <c r="CC423" s="38"/>
      <c r="CD423" s="38"/>
      <c r="CE423" s="38"/>
      <c r="CG423" s="36" t="str">
        <f t="shared" si="214"/>
        <v>関係代名詞</v>
      </c>
    </row>
    <row r="424" spans="18:85" ht="16.5" customHeight="1">
      <c r="R424" s="35">
        <v>1</v>
      </c>
      <c r="S424" s="2" t="s">
        <v>1613</v>
      </c>
      <c r="T424" s="2"/>
      <c r="U424" s="1">
        <v>3</v>
      </c>
      <c r="V424" s="42">
        <f t="shared" si="223"/>
        <v>80</v>
      </c>
      <c r="W424" s="48" t="s">
        <v>858</v>
      </c>
      <c r="X424" s="45" t="s">
        <v>1649</v>
      </c>
      <c r="Y424" s="42">
        <f ca="1" t="shared" si="204"/>
        <v>0.8397022966125085</v>
      </c>
      <c r="Z424" s="42">
        <f t="shared" si="205"/>
        <v>11</v>
      </c>
      <c r="AA424" s="42" t="s">
        <v>2038</v>
      </c>
      <c r="AB424" s="42" t="s">
        <v>1885</v>
      </c>
      <c r="AC424" s="39" t="s">
        <v>916</v>
      </c>
      <c r="AD424" s="39" t="s">
        <v>1647</v>
      </c>
      <c r="AE424" s="39" t="s">
        <v>1650</v>
      </c>
      <c r="AF424" s="39" t="s">
        <v>2060</v>
      </c>
      <c r="AG424" s="39" t="s">
        <v>350</v>
      </c>
      <c r="AH424" s="39" t="s">
        <v>325</v>
      </c>
      <c r="AI424" s="39" t="s">
        <v>95</v>
      </c>
      <c r="AJ424" s="39" t="s">
        <v>1881</v>
      </c>
      <c r="AK424" s="39" t="s">
        <v>918</v>
      </c>
      <c r="AL424" s="39" t="s">
        <v>919</v>
      </c>
      <c r="AP424" s="39">
        <f ca="1" t="shared" si="206"/>
        <v>0.6429228081193676</v>
      </c>
      <c r="AQ424" s="39">
        <f ca="1" t="shared" si="207"/>
        <v>0.356225540309584</v>
      </c>
      <c r="AR424" s="39">
        <f ca="1" t="shared" si="208"/>
        <v>0.7023583804242357</v>
      </c>
      <c r="AS424" s="39">
        <f ca="1" t="shared" si="209"/>
        <v>0.15104689907424085</v>
      </c>
      <c r="AT424" s="39">
        <f ca="1" t="shared" si="227"/>
        <v>0.07298114641887299</v>
      </c>
      <c r="AU424" s="39">
        <f ca="1" t="shared" si="215"/>
        <v>0.959165979751621</v>
      </c>
      <c r="AV424" s="39">
        <f ca="1" t="shared" si="216"/>
        <v>0.18041414066973793</v>
      </c>
      <c r="AW424" s="39">
        <f ca="1" t="shared" si="229"/>
        <v>0.05860251749623413</v>
      </c>
      <c r="AX424" s="39">
        <f ca="1" t="shared" si="229"/>
        <v>0.7466513305153906</v>
      </c>
      <c r="AY424" s="39">
        <f ca="1">IF(AK424=0,"",RAND())</f>
        <v>0.07404399165074382</v>
      </c>
      <c r="AZ424" s="39">
        <f ca="1">IF(AL424=0,"",RAND())</f>
        <v>0.39736900195508945</v>
      </c>
      <c r="BC424" s="38">
        <f ca="1">IF(AO424=0,"",RAND())</f>
      </c>
      <c r="BD424" s="38">
        <f t="shared" si="210"/>
        <v>4</v>
      </c>
      <c r="BE424" s="38">
        <f t="shared" si="211"/>
        <v>6</v>
      </c>
      <c r="BF424" s="38">
        <f t="shared" si="212"/>
        <v>3</v>
      </c>
      <c r="BG424" s="38">
        <f t="shared" si="213"/>
        <v>8</v>
      </c>
      <c r="BH424" s="38">
        <f t="shared" si="228"/>
        <v>10</v>
      </c>
      <c r="BI424" s="38">
        <f t="shared" si="217"/>
        <v>1</v>
      </c>
      <c r="BJ424" s="38">
        <f t="shared" si="218"/>
        <v>7</v>
      </c>
      <c r="BK424" s="38">
        <f t="shared" si="230"/>
        <v>11</v>
      </c>
      <c r="BL424" s="38">
        <f t="shared" si="230"/>
        <v>2</v>
      </c>
      <c r="BM424" s="38">
        <f>RANK(AY424,$AP424:$BB424)</f>
        <v>9</v>
      </c>
      <c r="BN424" s="38">
        <f>RANK(AZ424,$AP424:$BB424)</f>
        <v>5</v>
      </c>
      <c r="BR424" s="38">
        <v>422</v>
      </c>
      <c r="BS424" s="38" t="str">
        <f>HLOOKUP(BD424,$AB$2:$AN424,$BR424+1)</f>
        <v>top</v>
      </c>
      <c r="BT424" s="38" t="str">
        <f>HLOOKUP(BE424,$AB$2:$AN424,$BR424+1)</f>
        <v>see</v>
      </c>
      <c r="BU424" s="38" t="str">
        <f>HLOOKUP(BF424,$AB$2:$AN424,$BR424+1)</f>
        <v>whose</v>
      </c>
      <c r="BV424" s="38" t="str">
        <f>HLOOKUP(BG424,$AB$2:$AN424,$BR424+1)</f>
        <v>here</v>
      </c>
      <c r="BW424" s="38" t="str">
        <f>HLOOKUP(BH424,$AB$2:$AN424,$BR424+1)</f>
        <v>Mt</v>
      </c>
      <c r="BX424" s="38" t="str">
        <f>HLOOKUP(BI424,$AB$2:$AN424,$BR424+1)</f>
        <v>the</v>
      </c>
      <c r="BY424" s="38" t="str">
        <f>HLOOKUP(BJ424,$AB$2:$AN424,$BR424+1)</f>
        <v>from</v>
      </c>
      <c r="BZ424" s="38" t="str">
        <f>HLOOKUP(BK424,$AB$2:$AN424,$BR424+1)</f>
        <v>Fuji</v>
      </c>
      <c r="CA424" s="38" t="str">
        <f>HLOOKUP(BL424,$AB$2:$AN424,$BR424+1)</f>
        <v>mountain</v>
      </c>
      <c r="CB424" s="38" t="str">
        <f>HLOOKUP(BM424,$AB$2:$AN424,$BR424+1)</f>
        <v>is</v>
      </c>
      <c r="CC424" s="38" t="str">
        <f>HLOOKUP(BN424,$AB$2:$AN424,$BR424+1)</f>
        <v>you</v>
      </c>
      <c r="CD424" s="38"/>
      <c r="CE424" s="38"/>
      <c r="CG424" s="36" t="str">
        <f t="shared" si="214"/>
        <v>関係代名詞</v>
      </c>
    </row>
    <row r="425" spans="18:85" ht="16.5" customHeight="1">
      <c r="R425" s="35">
        <v>1</v>
      </c>
      <c r="S425" s="2" t="s">
        <v>1613</v>
      </c>
      <c r="T425" s="2"/>
      <c r="U425" s="1">
        <v>3</v>
      </c>
      <c r="V425" s="42">
        <f t="shared" si="223"/>
        <v>42</v>
      </c>
      <c r="W425" s="5" t="s">
        <v>796</v>
      </c>
      <c r="X425" s="7" t="s">
        <v>1870</v>
      </c>
      <c r="Y425" s="42">
        <f ca="1" t="shared" si="204"/>
        <v>0.9275820314460086</v>
      </c>
      <c r="Z425" s="42">
        <f t="shared" si="205"/>
        <v>11</v>
      </c>
      <c r="AA425" s="42" t="s">
        <v>2038</v>
      </c>
      <c r="AB425" s="42" t="s">
        <v>2018</v>
      </c>
      <c r="AC425" s="39" t="s">
        <v>1881</v>
      </c>
      <c r="AD425" s="39" t="s">
        <v>1885</v>
      </c>
      <c r="AE425" s="39" t="s">
        <v>903</v>
      </c>
      <c r="AF425" s="39" t="s">
        <v>375</v>
      </c>
      <c r="AG425" s="39" t="s">
        <v>1883</v>
      </c>
      <c r="AH425" s="39" t="s">
        <v>2032</v>
      </c>
      <c r="AI425" s="39" t="s">
        <v>138</v>
      </c>
      <c r="AJ425" s="39" t="s">
        <v>21</v>
      </c>
      <c r="AK425" s="39" t="s">
        <v>1285</v>
      </c>
      <c r="AL425" s="39" t="s">
        <v>2087</v>
      </c>
      <c r="AP425" s="39">
        <f ca="1" t="shared" si="206"/>
        <v>0.23193471432350443</v>
      </c>
      <c r="AQ425" s="39">
        <f ca="1" t="shared" si="207"/>
        <v>0.042156371137024085</v>
      </c>
      <c r="AR425" s="39">
        <f ca="1" t="shared" si="208"/>
        <v>0.22904793671353446</v>
      </c>
      <c r="AS425" s="39">
        <f ca="1" t="shared" si="209"/>
        <v>0.3539375427873255</v>
      </c>
      <c r="AT425" s="39">
        <f ca="1" t="shared" si="227"/>
        <v>0.6911134636219443</v>
      </c>
      <c r="AU425" s="39">
        <f ca="1" t="shared" si="215"/>
        <v>0.6366532311145505</v>
      </c>
      <c r="AV425" s="39">
        <f ca="1" t="shared" si="216"/>
        <v>0.7827097760006749</v>
      </c>
      <c r="AW425" s="39">
        <f ca="1" t="shared" si="229"/>
        <v>0.20403710262847063</v>
      </c>
      <c r="AX425" s="39">
        <f ca="1" t="shared" si="229"/>
        <v>0.05971191421010258</v>
      </c>
      <c r="AY425" s="39">
        <f ca="1">IF(AK425=0,"",RAND())</f>
        <v>0.6420364574174289</v>
      </c>
      <c r="AZ425" s="39">
        <f ca="1">IF(AL425=0,"",RAND())</f>
        <v>0.6513752965689723</v>
      </c>
      <c r="BC425" s="38">
        <f ca="1">IF(AO425=0,"",RAND())</f>
      </c>
      <c r="BD425" s="38">
        <f t="shared" si="210"/>
        <v>7</v>
      </c>
      <c r="BE425" s="38">
        <f t="shared" si="211"/>
        <v>11</v>
      </c>
      <c r="BF425" s="38">
        <f t="shared" si="212"/>
        <v>8</v>
      </c>
      <c r="BG425" s="38">
        <f t="shared" si="213"/>
        <v>6</v>
      </c>
      <c r="BH425" s="38">
        <f t="shared" si="228"/>
        <v>2</v>
      </c>
      <c r="BI425" s="38">
        <f t="shared" si="217"/>
        <v>5</v>
      </c>
      <c r="BJ425" s="38">
        <f t="shared" si="218"/>
        <v>1</v>
      </c>
      <c r="BK425" s="38">
        <f t="shared" si="230"/>
        <v>9</v>
      </c>
      <c r="BL425" s="38">
        <f t="shared" si="230"/>
        <v>10</v>
      </c>
      <c r="BM425" s="38">
        <f>RANK(AY425,$AP425:$BB425)</f>
        <v>4</v>
      </c>
      <c r="BN425" s="38">
        <f>RANK(AZ425,$AP425:$BB425)</f>
        <v>3</v>
      </c>
      <c r="BR425" s="38">
        <v>423</v>
      </c>
      <c r="BS425" s="38" t="str">
        <f>HLOOKUP(BD425,$AB$2:$AN425,$BR425+1)</f>
        <v>that</v>
      </c>
      <c r="BT425" s="38" t="str">
        <f>HLOOKUP(BE425,$AB$2:$AN425,$BR425+1)</f>
        <v>read</v>
      </c>
      <c r="BU425" s="38" t="str">
        <f>HLOOKUP(BF425,$AB$2:$AN425,$BR425+1)</f>
        <v>I</v>
      </c>
      <c r="BV425" s="38" t="str">
        <f>HLOOKUP(BG425,$AB$2:$AN425,$BR425+1)</f>
        <v>book</v>
      </c>
      <c r="BW425" s="38" t="str">
        <f>HLOOKUP(BH425,$AB$2:$AN425,$BR425+1)</f>
        <v>is</v>
      </c>
      <c r="BX425" s="38" t="str">
        <f>HLOOKUP(BI425,$AB$2:$AN425,$BR425+1)</f>
        <v>interesting</v>
      </c>
      <c r="BY425" s="38" t="str">
        <f>HLOOKUP(BJ425,$AB$2:$AN425,$BR425+1)</f>
        <v>this</v>
      </c>
      <c r="BZ425" s="38" t="str">
        <f>HLOOKUP(BK425,$AB$2:$AN425,$BR425+1)</f>
        <v>have</v>
      </c>
      <c r="CA425" s="38" t="str">
        <f>HLOOKUP(BL425,$AB$2:$AN425,$BR425+1)</f>
        <v>ever</v>
      </c>
      <c r="CB425" s="38" t="str">
        <f>HLOOKUP(BM425,$AB$2:$AN425,$BR425+1)</f>
        <v>most</v>
      </c>
      <c r="CC425" s="38" t="str">
        <f>HLOOKUP(BN425,$AB$2:$AN425,$BR425+1)</f>
        <v>the</v>
      </c>
      <c r="CD425" s="38"/>
      <c r="CE425" s="38"/>
      <c r="CG425" s="36" t="str">
        <f t="shared" si="214"/>
        <v>関係代名詞</v>
      </c>
    </row>
    <row r="426" spans="18:85" ht="16.5" customHeight="1">
      <c r="R426" s="35">
        <v>1</v>
      </c>
      <c r="S426" s="2" t="s">
        <v>1613</v>
      </c>
      <c r="T426" s="2"/>
      <c r="U426" s="1">
        <v>3</v>
      </c>
      <c r="V426" s="42">
        <f t="shared" si="223"/>
        <v>7</v>
      </c>
      <c r="W426" s="6" t="s">
        <v>797</v>
      </c>
      <c r="X426" s="7" t="s">
        <v>1871</v>
      </c>
      <c r="Y426" s="42">
        <f ca="1" t="shared" si="204"/>
        <v>0.9944578312503864</v>
      </c>
      <c r="Z426" s="42">
        <f t="shared" si="205"/>
        <v>6</v>
      </c>
      <c r="AA426" s="42" t="s">
        <v>2038</v>
      </c>
      <c r="AB426" s="42" t="s">
        <v>11</v>
      </c>
      <c r="AC426" s="39" t="s">
        <v>263</v>
      </c>
      <c r="AD426" s="39" t="s">
        <v>1651</v>
      </c>
      <c r="AE426" s="39" t="s">
        <v>3</v>
      </c>
      <c r="AF426" s="39" t="s">
        <v>2053</v>
      </c>
      <c r="AG426" s="39" t="s">
        <v>1652</v>
      </c>
      <c r="AP426" s="39">
        <f ca="1" t="shared" si="206"/>
        <v>0.04857168741167417</v>
      </c>
      <c r="AQ426" s="39">
        <f ca="1" t="shared" si="207"/>
        <v>0.23386907005201624</v>
      </c>
      <c r="AR426" s="39">
        <f ca="1" t="shared" si="208"/>
        <v>0.03946398085146252</v>
      </c>
      <c r="AS426" s="39">
        <f ca="1" t="shared" si="209"/>
        <v>0.4319150030228502</v>
      </c>
      <c r="AT426" s="39">
        <f ca="1" t="shared" si="227"/>
        <v>0.7870829422134209</v>
      </c>
      <c r="AU426" s="39">
        <f aca="true" ca="1" t="shared" si="231" ref="AU426:AU434">IF(AG426=0,"",RAND())</f>
        <v>0.15290247800665568</v>
      </c>
      <c r="BD426" s="38">
        <f t="shared" si="210"/>
        <v>5</v>
      </c>
      <c r="BE426" s="38">
        <f t="shared" si="211"/>
        <v>3</v>
      </c>
      <c r="BF426" s="38">
        <f t="shared" si="212"/>
        <v>6</v>
      </c>
      <c r="BG426" s="38">
        <f t="shared" si="213"/>
        <v>2</v>
      </c>
      <c r="BH426" s="38">
        <f t="shared" si="228"/>
        <v>1</v>
      </c>
      <c r="BI426" s="38">
        <f aca="true" t="shared" si="232" ref="BI426:BI434">RANK(AU426,$AP426:$BB426)</f>
        <v>4</v>
      </c>
      <c r="BR426" s="38">
        <v>424</v>
      </c>
      <c r="BS426" s="38" t="str">
        <f>HLOOKUP(BD426,$AB$2:$AN426,$BR426+1)</f>
        <v>he</v>
      </c>
      <c r="BT426" s="38" t="str">
        <f>HLOOKUP(BE426,$AB$2:$AN426,$BR426+1)</f>
        <v>understand</v>
      </c>
      <c r="BU426" s="38" t="str">
        <f>HLOOKUP(BF426,$AB$2:$AN426,$BR426+1)</f>
        <v>says</v>
      </c>
      <c r="BV426" s="38" t="str">
        <f>HLOOKUP(BG426,$AB$2:$AN426,$BR426+1)</f>
        <v>can't</v>
      </c>
      <c r="BW426" s="38" t="str">
        <f>HLOOKUP(BH426,$AB$2:$AN426,$BR426+1)</f>
        <v>I</v>
      </c>
      <c r="BX426" s="38" t="str">
        <f>HLOOKUP(BI426,$AB$2:$AN426,$BR426+1)</f>
        <v>what</v>
      </c>
      <c r="BZ426" s="38"/>
      <c r="CA426" s="38"/>
      <c r="CB426" s="38"/>
      <c r="CC426" s="38"/>
      <c r="CD426" s="38"/>
      <c r="CE426" s="38"/>
      <c r="CG426" s="36" t="str">
        <f t="shared" si="214"/>
        <v>関係代名詞</v>
      </c>
    </row>
    <row r="427" spans="18:85" ht="16.5" customHeight="1">
      <c r="R427" s="35">
        <v>1</v>
      </c>
      <c r="S427" s="2" t="s">
        <v>1613</v>
      </c>
      <c r="T427" s="2"/>
      <c r="U427" s="1">
        <v>3</v>
      </c>
      <c r="V427" s="42">
        <f t="shared" si="223"/>
        <v>104</v>
      </c>
      <c r="W427" s="6" t="s">
        <v>1653</v>
      </c>
      <c r="X427" s="7" t="s">
        <v>1872</v>
      </c>
      <c r="Y427" s="42">
        <f ca="1" t="shared" si="204"/>
        <v>0.7816877100453068</v>
      </c>
      <c r="Z427" s="42">
        <f t="shared" si="205"/>
        <v>6</v>
      </c>
      <c r="AA427" s="42" t="s">
        <v>2038</v>
      </c>
      <c r="AB427" s="42" t="s">
        <v>2018</v>
      </c>
      <c r="AC427" s="39" t="s">
        <v>1881</v>
      </c>
      <c r="AD427" s="39" t="s">
        <v>3</v>
      </c>
      <c r="AE427" s="39" t="s">
        <v>138</v>
      </c>
      <c r="AF427" s="39" t="s">
        <v>21</v>
      </c>
      <c r="AG427" s="39" t="s">
        <v>1655</v>
      </c>
      <c r="AP427" s="39">
        <f ca="1" t="shared" si="206"/>
        <v>0.884299488267263</v>
      </c>
      <c r="AQ427" s="39">
        <f ca="1" t="shared" si="207"/>
        <v>0.9166012727900403</v>
      </c>
      <c r="AR427" s="39">
        <f ca="1" t="shared" si="208"/>
        <v>0.1524270709861142</v>
      </c>
      <c r="AS427" s="39">
        <f ca="1" t="shared" si="209"/>
        <v>0.23731524004564375</v>
      </c>
      <c r="AT427" s="39">
        <f ca="1" t="shared" si="227"/>
        <v>0.1975911546274418</v>
      </c>
      <c r="AU427" s="39">
        <f ca="1" t="shared" si="231"/>
        <v>0.7540565961060337</v>
      </c>
      <c r="BD427" s="38">
        <f t="shared" si="210"/>
        <v>2</v>
      </c>
      <c r="BE427" s="38">
        <f t="shared" si="211"/>
        <v>1</v>
      </c>
      <c r="BF427" s="38">
        <f t="shared" si="212"/>
        <v>6</v>
      </c>
      <c r="BG427" s="38">
        <f t="shared" si="213"/>
        <v>4</v>
      </c>
      <c r="BH427" s="38">
        <f t="shared" si="228"/>
        <v>5</v>
      </c>
      <c r="BI427" s="38">
        <f t="shared" si="232"/>
        <v>3</v>
      </c>
      <c r="BR427" s="38">
        <v>425</v>
      </c>
      <c r="BS427" s="38" t="str">
        <f>HLOOKUP(BD427,$AB$2:$AN427,$BR427+1)</f>
        <v>is</v>
      </c>
      <c r="BT427" s="38" t="str">
        <f>HLOOKUP(BE427,$AB$2:$AN427,$BR427+1)</f>
        <v>this</v>
      </c>
      <c r="BU427" s="38" t="str">
        <f>HLOOKUP(BF427,$AB$2:$AN427,$BR427+1)</f>
        <v>wanted</v>
      </c>
      <c r="BV427" s="38" t="str">
        <f>HLOOKUP(BG427,$AB$2:$AN427,$BR427+1)</f>
        <v>I</v>
      </c>
      <c r="BW427" s="38" t="str">
        <f>HLOOKUP(BH427,$AB$2:$AN427,$BR427+1)</f>
        <v>have</v>
      </c>
      <c r="BX427" s="38" t="str">
        <f>HLOOKUP(BI427,$AB$2:$AN427,$BR427+1)</f>
        <v>what</v>
      </c>
      <c r="BZ427" s="38"/>
      <c r="CA427" s="38"/>
      <c r="CB427" s="38"/>
      <c r="CC427" s="38"/>
      <c r="CD427" s="38"/>
      <c r="CE427" s="38"/>
      <c r="CG427" s="36" t="str">
        <f t="shared" si="214"/>
        <v>関係代名詞</v>
      </c>
    </row>
    <row r="428" spans="18:85" ht="16.5" customHeight="1">
      <c r="R428" s="35">
        <v>1</v>
      </c>
      <c r="S428" s="55" t="s">
        <v>1929</v>
      </c>
      <c r="U428" s="40">
        <v>3</v>
      </c>
      <c r="V428" s="42">
        <f t="shared" si="223"/>
        <v>360</v>
      </c>
      <c r="W428" s="53" t="s">
        <v>1928</v>
      </c>
      <c r="X428" s="41" t="s">
        <v>1927</v>
      </c>
      <c r="Y428" s="42">
        <f ca="1">IF(R428=0,"",RAND())</f>
        <v>0.16632735495802287</v>
      </c>
      <c r="Z428" s="42">
        <f>COUNTA(AB428:AN428)</f>
        <v>9</v>
      </c>
      <c r="AA428" s="49" t="s">
        <v>1926</v>
      </c>
      <c r="AB428" s="42" t="s">
        <v>1925</v>
      </c>
      <c r="AC428" s="39" t="s">
        <v>1924</v>
      </c>
      <c r="AD428" s="39" t="s">
        <v>1923</v>
      </c>
      <c r="AE428" s="39" t="s">
        <v>1922</v>
      </c>
      <c r="AF428" s="39" t="s">
        <v>1921</v>
      </c>
      <c r="AG428" s="39" t="s">
        <v>1920</v>
      </c>
      <c r="AH428" s="39" t="s">
        <v>1919</v>
      </c>
      <c r="AI428" s="39" t="s">
        <v>1918</v>
      </c>
      <c r="AJ428" s="39" t="s">
        <v>1917</v>
      </c>
      <c r="AP428" s="39">
        <f aca="true" ca="1" t="shared" si="233" ref="AP428:AX428">IF(AB428=0,"",RAND())</f>
        <v>0.16006569206497367</v>
      </c>
      <c r="AQ428" s="39">
        <f ca="1" t="shared" si="233"/>
        <v>0.21648877010645973</v>
      </c>
      <c r="AR428" s="39">
        <f ca="1" t="shared" si="233"/>
        <v>0.3475382155409785</v>
      </c>
      <c r="AS428" s="39">
        <f ca="1" t="shared" si="233"/>
        <v>0.38414182795007856</v>
      </c>
      <c r="AT428" s="39">
        <f ca="1" t="shared" si="233"/>
        <v>0.8682192977215637</v>
      </c>
      <c r="AU428" s="39">
        <f ca="1" t="shared" si="233"/>
        <v>0.9930499234770842</v>
      </c>
      <c r="AV428" s="39">
        <f ca="1" t="shared" si="233"/>
        <v>0.9546254684439921</v>
      </c>
      <c r="AW428" s="39">
        <f ca="1" t="shared" si="233"/>
        <v>0.5880525884463932</v>
      </c>
      <c r="AX428" s="39">
        <f ca="1" t="shared" si="233"/>
        <v>0.6127633376124697</v>
      </c>
      <c r="BD428" s="38">
        <f aca="true" t="shared" si="234" ref="BD428:BL428">RANK(AP428,$AP428:$BB428)</f>
        <v>9</v>
      </c>
      <c r="BE428" s="38">
        <f t="shared" si="234"/>
        <v>8</v>
      </c>
      <c r="BF428" s="38">
        <f t="shared" si="234"/>
        <v>7</v>
      </c>
      <c r="BG428" s="38">
        <f t="shared" si="234"/>
        <v>6</v>
      </c>
      <c r="BH428" s="38">
        <f t="shared" si="234"/>
        <v>3</v>
      </c>
      <c r="BI428" s="38">
        <f t="shared" si="234"/>
        <v>1</v>
      </c>
      <c r="BJ428" s="38">
        <f t="shared" si="234"/>
        <v>2</v>
      </c>
      <c r="BK428" s="38">
        <f t="shared" si="234"/>
        <v>5</v>
      </c>
      <c r="BL428" s="38">
        <f t="shared" si="234"/>
        <v>4</v>
      </c>
      <c r="BR428" s="38">
        <v>426</v>
      </c>
      <c r="BS428" s="38" t="str">
        <f>HLOOKUP(BD428,$AB$2:$AN434,$BR428+1)</f>
        <v>day</v>
      </c>
      <c r="BT428" s="38" t="str">
        <f>HLOOKUP(BE428,$AB$2:$AN434,$BR428+1)</f>
        <v>other</v>
      </c>
      <c r="BU428" s="38" t="str">
        <f>HLOOKUP(BF428,$AB$2:$AN434,$BR428+1)</f>
        <v>you the</v>
      </c>
      <c r="BV428" s="38" t="str">
        <f>HLOOKUP(BG428,$AB$2:$AN434,$BR428+1)</f>
        <v>I</v>
      </c>
      <c r="BW428" s="38" t="str">
        <f>HLOOKUP(BH428,$AB$2:$AN434,$BR428+1)</f>
        <v>you like</v>
      </c>
      <c r="BX428" s="38" t="str">
        <f>HLOOKUP(BI428,$AB$2:$AN434,$BR428+1)</f>
        <v>how</v>
      </c>
      <c r="BY428" s="38" t="str">
        <f>HLOOKUP(BJ428,$AB$2:$AN434,$BR428+1)</f>
        <v>do</v>
      </c>
      <c r="BZ428" s="38" t="str">
        <f>HLOOKUP(BK428,$AB$2:$AN434,$BR428+1)</f>
        <v>video</v>
      </c>
      <c r="CA428" s="38" t="str">
        <f>HLOOKUP(BL428,$AB$2:$AN434,$BR428+1)</f>
        <v>the</v>
      </c>
      <c r="CB428" s="38"/>
      <c r="CC428" s="38"/>
      <c r="CD428" s="38"/>
      <c r="CG428" s="36" t="str">
        <f>S428</f>
        <v>関係代名詞</v>
      </c>
    </row>
    <row r="429" spans="18:85" ht="16.5" customHeight="1">
      <c r="R429" s="35">
        <v>1</v>
      </c>
      <c r="S429" s="2" t="s">
        <v>1681</v>
      </c>
      <c r="T429" s="2"/>
      <c r="U429" s="1">
        <v>3</v>
      </c>
      <c r="V429" s="42">
        <f t="shared" si="223"/>
        <v>131</v>
      </c>
      <c r="W429" s="44" t="s">
        <v>1682</v>
      </c>
      <c r="X429" s="45" t="s">
        <v>1686</v>
      </c>
      <c r="Y429" s="42">
        <f ca="1" t="shared" si="204"/>
        <v>0.7122800427425677</v>
      </c>
      <c r="Z429" s="42">
        <f t="shared" si="205"/>
        <v>7</v>
      </c>
      <c r="AA429" s="42" t="s">
        <v>2038</v>
      </c>
      <c r="AB429" s="42" t="s">
        <v>11</v>
      </c>
      <c r="AC429" s="39" t="s">
        <v>1687</v>
      </c>
      <c r="AD429" s="39" t="s">
        <v>993</v>
      </c>
      <c r="AE429" s="39" t="s">
        <v>2053</v>
      </c>
      <c r="AF429" s="39" t="s">
        <v>2087</v>
      </c>
      <c r="AG429" s="39" t="s">
        <v>149</v>
      </c>
      <c r="AH429" s="39" t="s">
        <v>139</v>
      </c>
      <c r="AP429" s="39">
        <f ca="1" t="shared" si="206"/>
        <v>0.3019736347319215</v>
      </c>
      <c r="AQ429" s="39">
        <f ca="1" t="shared" si="207"/>
        <v>0.8943937022011907</v>
      </c>
      <c r="AR429" s="39">
        <f ca="1" t="shared" si="208"/>
        <v>0.05187631789429048</v>
      </c>
      <c r="AS429" s="39">
        <f ca="1" t="shared" si="209"/>
        <v>0.7159241061638053</v>
      </c>
      <c r="AT429" s="39">
        <f ca="1" t="shared" si="227"/>
        <v>0.6886450398268054</v>
      </c>
      <c r="AU429" s="39">
        <f ca="1" t="shared" si="231"/>
        <v>0.39426313905544763</v>
      </c>
      <c r="AV429" s="39">
        <f ca="1">IF(AH429=0,"",RAND())</f>
        <v>0.2696156635511857</v>
      </c>
      <c r="BD429" s="38">
        <f t="shared" si="210"/>
        <v>5</v>
      </c>
      <c r="BE429" s="38">
        <f t="shared" si="211"/>
        <v>1</v>
      </c>
      <c r="BF429" s="38">
        <f t="shared" si="212"/>
        <v>7</v>
      </c>
      <c r="BG429" s="38">
        <f t="shared" si="213"/>
        <v>2</v>
      </c>
      <c r="BH429" s="38">
        <f t="shared" si="228"/>
        <v>3</v>
      </c>
      <c r="BI429" s="38">
        <f t="shared" si="232"/>
        <v>4</v>
      </c>
      <c r="BJ429" s="38">
        <f>RANK(AV429,$AP429:$BB429)</f>
        <v>6</v>
      </c>
      <c r="BR429" s="38">
        <v>427</v>
      </c>
      <c r="BS429" s="38" t="str">
        <f>HLOOKUP(BD429,$AB$2:$AN429,$BR429+1)</f>
        <v>read</v>
      </c>
      <c r="BT429" s="38" t="str">
        <f>HLOOKUP(BE429,$AB$2:$AN429,$BR429+1)</f>
        <v>I</v>
      </c>
      <c r="BU429" s="38" t="str">
        <f>HLOOKUP(BF429,$AB$2:$AN429,$BR429+1)</f>
        <v>letter</v>
      </c>
      <c r="BV429" s="38" t="str">
        <f>HLOOKUP(BG429,$AB$2:$AN429,$BR429+1)</f>
        <v>wonder</v>
      </c>
      <c r="BW429" s="38" t="str">
        <f>HLOOKUP(BH429,$AB$2:$AN429,$BR429+1)</f>
        <v>if</v>
      </c>
      <c r="BX429" s="38" t="str">
        <f>HLOOKUP(BI429,$AB$2:$AN429,$BR429+1)</f>
        <v>he</v>
      </c>
      <c r="BY429" s="38" t="str">
        <f>HLOOKUP(BJ429,$AB$2:$AN429,$BR429+1)</f>
        <v>my</v>
      </c>
      <c r="BZ429" s="38"/>
      <c r="CA429" s="38"/>
      <c r="CB429" s="38"/>
      <c r="CC429" s="38"/>
      <c r="CD429" s="38"/>
      <c r="CE429" s="38"/>
      <c r="CG429" s="36" t="str">
        <f t="shared" si="214"/>
        <v>間接疑問文</v>
      </c>
    </row>
    <row r="430" spans="18:85" ht="16.5" customHeight="1">
      <c r="R430" s="35">
        <v>1</v>
      </c>
      <c r="S430" s="2" t="s">
        <v>1681</v>
      </c>
      <c r="T430" s="2"/>
      <c r="U430" s="1">
        <v>3</v>
      </c>
      <c r="V430" s="42">
        <f t="shared" si="223"/>
        <v>209</v>
      </c>
      <c r="W430" s="44" t="s">
        <v>1688</v>
      </c>
      <c r="X430" s="45" t="s">
        <v>1689</v>
      </c>
      <c r="Y430" s="42">
        <f ca="1" t="shared" si="204"/>
        <v>0.5136267747576921</v>
      </c>
      <c r="Z430" s="42">
        <f t="shared" si="205"/>
        <v>8</v>
      </c>
      <c r="AA430" s="42" t="s">
        <v>2038</v>
      </c>
      <c r="AB430" s="42" t="s">
        <v>11</v>
      </c>
      <c r="AC430" s="39" t="s">
        <v>1690</v>
      </c>
      <c r="AD430" s="39" t="s">
        <v>63</v>
      </c>
      <c r="AE430" s="39" t="s">
        <v>245</v>
      </c>
      <c r="AF430" s="39" t="s">
        <v>125</v>
      </c>
      <c r="AG430" s="39" t="s">
        <v>2105</v>
      </c>
      <c r="AH430" s="39" t="s">
        <v>1885</v>
      </c>
      <c r="AI430" s="39" t="s">
        <v>221</v>
      </c>
      <c r="AP430" s="39">
        <f ca="1" t="shared" si="206"/>
        <v>0.5133432360593979</v>
      </c>
      <c r="AQ430" s="39">
        <f ca="1" t="shared" si="207"/>
        <v>0.7552483393468892</v>
      </c>
      <c r="AR430" s="39">
        <f ca="1" t="shared" si="208"/>
        <v>0.5052677257985856</v>
      </c>
      <c r="AS430" s="39">
        <f ca="1" t="shared" si="209"/>
        <v>0.03179941108197326</v>
      </c>
      <c r="AT430" s="39">
        <f ca="1" t="shared" si="227"/>
        <v>0.44566206790905394</v>
      </c>
      <c r="AU430" s="39">
        <f ca="1" t="shared" si="231"/>
        <v>0.058495934818727946</v>
      </c>
      <c r="AV430" s="39">
        <f ca="1">IF(AH430=0,"",RAND())</f>
        <v>0.6999028547271575</v>
      </c>
      <c r="AW430" s="39">
        <f ca="1">IF(AI430=0,"",RAND())</f>
        <v>0.9572632754139994</v>
      </c>
      <c r="BC430" s="38">
        <f ca="1">IF(AO430=0,"",RAND())</f>
      </c>
      <c r="BD430" s="38">
        <f t="shared" si="210"/>
        <v>4</v>
      </c>
      <c r="BE430" s="38">
        <f t="shared" si="211"/>
        <v>2</v>
      </c>
      <c r="BF430" s="38">
        <f t="shared" si="212"/>
        <v>5</v>
      </c>
      <c r="BG430" s="38">
        <f t="shared" si="213"/>
        <v>8</v>
      </c>
      <c r="BH430" s="38">
        <f t="shared" si="228"/>
        <v>6</v>
      </c>
      <c r="BI430" s="38">
        <f t="shared" si="232"/>
        <v>7</v>
      </c>
      <c r="BJ430" s="38">
        <f>RANK(AV430,$AP430:$BB430)</f>
        <v>3</v>
      </c>
      <c r="BK430" s="38">
        <f>RANK(AW430,$AP430:$BB430)</f>
        <v>1</v>
      </c>
      <c r="BR430" s="38">
        <v>428</v>
      </c>
      <c r="BS430" s="38" t="str">
        <f>HLOOKUP(BD430,$AB$2:$AN430,$BR430+1)</f>
        <v>would</v>
      </c>
      <c r="BT430" s="38" t="str">
        <f>HLOOKUP(BE430,$AB$2:$AN430,$BR430+1)</f>
        <v>knew</v>
      </c>
      <c r="BU430" s="38" t="str">
        <f>HLOOKUP(BF430,$AB$2:$AN430,$BR430+1)</f>
        <v>come</v>
      </c>
      <c r="BV430" s="38" t="str">
        <f>HLOOKUP(BG430,$AB$2:$AN430,$BR430+1)</f>
        <v>party</v>
      </c>
      <c r="BW430" s="38" t="str">
        <f>HLOOKUP(BH430,$AB$2:$AN430,$BR430+1)</f>
        <v>to</v>
      </c>
      <c r="BX430" s="38" t="str">
        <f>HLOOKUP(BI430,$AB$2:$AN430,$BR430+1)</f>
        <v>the</v>
      </c>
      <c r="BY430" s="38" t="str">
        <f>HLOOKUP(BJ430,$AB$2:$AN430,$BR430+1)</f>
        <v>who</v>
      </c>
      <c r="BZ430" s="38" t="str">
        <f>HLOOKUP(BK430,$AB$2:$AN430,$BR430+1)</f>
        <v>I</v>
      </c>
      <c r="CA430" s="38"/>
      <c r="CB430" s="38"/>
      <c r="CC430" s="38"/>
      <c r="CD430" s="38"/>
      <c r="CE430" s="38"/>
      <c r="CG430" s="36" t="str">
        <f t="shared" si="214"/>
        <v>間接疑問文</v>
      </c>
    </row>
    <row r="431" spans="18:85" ht="16.5" customHeight="1">
      <c r="R431" s="35">
        <v>1</v>
      </c>
      <c r="S431" s="2" t="s">
        <v>1681</v>
      </c>
      <c r="T431" s="2"/>
      <c r="U431" s="1">
        <v>3</v>
      </c>
      <c r="V431" s="42">
        <f t="shared" si="223"/>
        <v>197</v>
      </c>
      <c r="W431" s="44" t="s">
        <v>1691</v>
      </c>
      <c r="X431" s="45" t="s">
        <v>1692</v>
      </c>
      <c r="Y431" s="42">
        <f ca="1" t="shared" si="204"/>
        <v>0.539881895294501</v>
      </c>
      <c r="Z431" s="42">
        <f t="shared" si="205"/>
        <v>7</v>
      </c>
      <c r="AA431" s="42" t="s">
        <v>2038</v>
      </c>
      <c r="AB431" s="42" t="s">
        <v>297</v>
      </c>
      <c r="AC431" s="39" t="s">
        <v>1693</v>
      </c>
      <c r="AD431" s="39" t="s">
        <v>147</v>
      </c>
      <c r="AE431" s="39" t="s">
        <v>3</v>
      </c>
      <c r="AF431" s="39" t="s">
        <v>950</v>
      </c>
      <c r="AG431" s="39" t="s">
        <v>2073</v>
      </c>
      <c r="AH431" s="39" t="s">
        <v>1881</v>
      </c>
      <c r="AP431" s="39">
        <f ca="1" t="shared" si="206"/>
        <v>0.3270685392848982</v>
      </c>
      <c r="AQ431" s="39">
        <f ca="1" t="shared" si="207"/>
        <v>0.35145131698529686</v>
      </c>
      <c r="AR431" s="39">
        <f ca="1" t="shared" si="208"/>
        <v>0.8147111126004396</v>
      </c>
      <c r="AS431" s="39">
        <f ca="1" t="shared" si="209"/>
        <v>0.6031071929069631</v>
      </c>
      <c r="AT431" s="39">
        <f ca="1" t="shared" si="227"/>
        <v>0.4891638489173311</v>
      </c>
      <c r="AU431" s="39">
        <f ca="1" t="shared" si="231"/>
        <v>0.2894872171088525</v>
      </c>
      <c r="AV431" s="39">
        <f ca="1">IF(AH431=0,"",RAND())</f>
        <v>0.26528622604041696</v>
      </c>
      <c r="BD431" s="38">
        <f t="shared" si="210"/>
        <v>5</v>
      </c>
      <c r="BE431" s="38">
        <f t="shared" si="211"/>
        <v>4</v>
      </c>
      <c r="BF431" s="38">
        <f t="shared" si="212"/>
        <v>1</v>
      </c>
      <c r="BG431" s="38">
        <f t="shared" si="213"/>
        <v>2</v>
      </c>
      <c r="BH431" s="38">
        <f t="shared" si="228"/>
        <v>3</v>
      </c>
      <c r="BI431" s="38">
        <f t="shared" si="232"/>
        <v>6</v>
      </c>
      <c r="BJ431" s="38">
        <f>RANK(AV431,$AP431:$BB431)</f>
        <v>7</v>
      </c>
      <c r="BR431" s="38">
        <v>429</v>
      </c>
      <c r="BS431" s="38" t="str">
        <f>HLOOKUP(BD431,$AB$2:$AN431,$BR431+1)</f>
        <v>time</v>
      </c>
      <c r="BT431" s="38" t="str">
        <f>HLOOKUP(BE431,$AB$2:$AN431,$BR431+1)</f>
        <v>what</v>
      </c>
      <c r="BU431" s="38" t="str">
        <f>HLOOKUP(BF431,$AB$2:$AN431,$BR431+1)</f>
        <v>please</v>
      </c>
      <c r="BV431" s="38" t="str">
        <f>HLOOKUP(BG431,$AB$2:$AN431,$BR431+1)</f>
        <v>tell</v>
      </c>
      <c r="BW431" s="38" t="str">
        <f>HLOOKUP(BH431,$AB$2:$AN431,$BR431+1)</f>
        <v>me</v>
      </c>
      <c r="BX431" s="38" t="str">
        <f>HLOOKUP(BI431,$AB$2:$AN431,$BR431+1)</f>
        <v>it</v>
      </c>
      <c r="BY431" s="38" t="str">
        <f>HLOOKUP(BJ431,$AB$2:$AN431,$BR431+1)</f>
        <v>is</v>
      </c>
      <c r="BZ431" s="38"/>
      <c r="CA431" s="38"/>
      <c r="CB431" s="38"/>
      <c r="CC431" s="38"/>
      <c r="CD431" s="38"/>
      <c r="CE431" s="38"/>
      <c r="CG431" s="36" t="str">
        <f t="shared" si="214"/>
        <v>間接疑問文</v>
      </c>
    </row>
    <row r="432" spans="18:85" ht="16.5" customHeight="1">
      <c r="R432" s="35">
        <v>1</v>
      </c>
      <c r="S432" s="2" t="s">
        <v>1681</v>
      </c>
      <c r="T432" s="2"/>
      <c r="U432" s="1">
        <v>3</v>
      </c>
      <c r="V432" s="42">
        <f t="shared" si="223"/>
        <v>265</v>
      </c>
      <c r="W432" s="44" t="s">
        <v>1695</v>
      </c>
      <c r="X432" s="45" t="s">
        <v>1696</v>
      </c>
      <c r="Y432" s="42">
        <f ca="1" t="shared" si="204"/>
        <v>0.3914206872946666</v>
      </c>
      <c r="Z432" s="42">
        <f t="shared" si="205"/>
        <v>6</v>
      </c>
      <c r="AA432" s="42" t="s">
        <v>1761</v>
      </c>
      <c r="AB432" s="42" t="s">
        <v>63</v>
      </c>
      <c r="AC432" s="39" t="s">
        <v>2103</v>
      </c>
      <c r="AD432" s="39" t="s">
        <v>2060</v>
      </c>
      <c r="AE432" s="39" t="s">
        <v>1133</v>
      </c>
      <c r="AF432" s="39" t="s">
        <v>2053</v>
      </c>
      <c r="AG432" s="39" t="s">
        <v>1881</v>
      </c>
      <c r="AP432" s="39">
        <f ca="1" t="shared" si="206"/>
        <v>0.7299564143480455</v>
      </c>
      <c r="AQ432" s="39">
        <f ca="1" t="shared" si="207"/>
        <v>0.11327231215465083</v>
      </c>
      <c r="AR432" s="39">
        <f ca="1" t="shared" si="208"/>
        <v>0.6587046708258388</v>
      </c>
      <c r="AS432" s="39">
        <f ca="1" t="shared" si="209"/>
        <v>0.4133508430317023</v>
      </c>
      <c r="AT432" s="39">
        <f ca="1" t="shared" si="227"/>
        <v>0.34989918056318725</v>
      </c>
      <c r="AU432" s="39">
        <f ca="1" t="shared" si="231"/>
        <v>0.5711793110619914</v>
      </c>
      <c r="BD432" s="38">
        <f t="shared" si="210"/>
        <v>1</v>
      </c>
      <c r="BE432" s="38">
        <f t="shared" si="211"/>
        <v>6</v>
      </c>
      <c r="BF432" s="38">
        <f t="shared" si="212"/>
        <v>2</v>
      </c>
      <c r="BG432" s="38">
        <f t="shared" si="213"/>
        <v>4</v>
      </c>
      <c r="BH432" s="38">
        <f t="shared" si="228"/>
        <v>5</v>
      </c>
      <c r="BI432" s="38">
        <f t="shared" si="232"/>
        <v>3</v>
      </c>
      <c r="BR432" s="38">
        <v>430</v>
      </c>
      <c r="BS432" s="38" t="str">
        <f>HLOOKUP(BD432,$AB$2:$AN432,$BR432+1)</f>
        <v>who</v>
      </c>
      <c r="BT432" s="38" t="str">
        <f>HLOOKUP(BE432,$AB$2:$AN432,$BR432+1)</f>
        <v>is</v>
      </c>
      <c r="BU432" s="38" t="str">
        <f>HLOOKUP(BF432,$AB$2:$AN432,$BR432+1)</f>
        <v>do</v>
      </c>
      <c r="BV432" s="38" t="str">
        <f>HLOOKUP(BG432,$AB$2:$AN432,$BR432+1)</f>
        <v>think</v>
      </c>
      <c r="BW432" s="38" t="str">
        <f>HLOOKUP(BH432,$AB$2:$AN432,$BR432+1)</f>
        <v>he</v>
      </c>
      <c r="BX432" s="38" t="str">
        <f>HLOOKUP(BI432,$AB$2:$AN432,$BR432+1)</f>
        <v>you</v>
      </c>
      <c r="BZ432" s="38"/>
      <c r="CA432" s="38"/>
      <c r="CB432" s="38"/>
      <c r="CC432" s="38"/>
      <c r="CD432" s="38"/>
      <c r="CE432" s="38"/>
      <c r="CG432" s="36" t="str">
        <f t="shared" si="214"/>
        <v>間接疑問文</v>
      </c>
    </row>
    <row r="433" spans="18:85" ht="16.5" customHeight="1">
      <c r="R433" s="35">
        <v>1</v>
      </c>
      <c r="S433" s="2" t="s">
        <v>1681</v>
      </c>
      <c r="T433" s="2"/>
      <c r="U433" s="1">
        <v>3</v>
      </c>
      <c r="V433" s="42">
        <f t="shared" si="223"/>
        <v>280</v>
      </c>
      <c r="W433" s="44" t="s">
        <v>1705</v>
      </c>
      <c r="X433" s="45" t="s">
        <v>1706</v>
      </c>
      <c r="Y433" s="42">
        <f ca="1" t="shared" si="204"/>
        <v>0.35389692092081426</v>
      </c>
      <c r="Z433" s="42">
        <f t="shared" si="205"/>
        <v>6</v>
      </c>
      <c r="AA433" s="42" t="s">
        <v>1761</v>
      </c>
      <c r="AB433" s="42" t="s">
        <v>2103</v>
      </c>
      <c r="AC433" s="39" t="s">
        <v>2060</v>
      </c>
      <c r="AD433" s="39" t="s">
        <v>333</v>
      </c>
      <c r="AE433" s="39" t="s">
        <v>110</v>
      </c>
      <c r="AF433" s="39" t="s">
        <v>2039</v>
      </c>
      <c r="AG433" s="39" t="s">
        <v>1616</v>
      </c>
      <c r="AP433" s="39">
        <f ca="1" t="shared" si="206"/>
        <v>0.8588422995856719</v>
      </c>
      <c r="AQ433" s="39">
        <f ca="1" t="shared" si="207"/>
        <v>0.901551230884035</v>
      </c>
      <c r="AR433" s="39">
        <f ca="1" t="shared" si="208"/>
        <v>0.345965512107667</v>
      </c>
      <c r="AS433" s="39">
        <f ca="1" t="shared" si="209"/>
        <v>0.8458046548518059</v>
      </c>
      <c r="AT433" s="39">
        <f ca="1" t="shared" si="227"/>
        <v>0.938621409397774</v>
      </c>
      <c r="AU433" s="39">
        <f ca="1" t="shared" si="231"/>
        <v>0.41218869553897974</v>
      </c>
      <c r="BD433" s="38">
        <f t="shared" si="210"/>
        <v>3</v>
      </c>
      <c r="BE433" s="38">
        <f t="shared" si="211"/>
        <v>2</v>
      </c>
      <c r="BF433" s="38">
        <f t="shared" si="212"/>
        <v>6</v>
      </c>
      <c r="BG433" s="38">
        <f t="shared" si="213"/>
        <v>4</v>
      </c>
      <c r="BH433" s="38">
        <f t="shared" si="228"/>
        <v>1</v>
      </c>
      <c r="BI433" s="38">
        <f t="shared" si="232"/>
        <v>5</v>
      </c>
      <c r="BR433" s="38">
        <v>431</v>
      </c>
      <c r="BS433" s="38" t="str">
        <f>HLOOKUP(BD433,$AB$2:$AN433,$BR433+1)</f>
        <v>know</v>
      </c>
      <c r="BT433" s="38" t="str">
        <f>HLOOKUP(BE433,$AB$2:$AN433,$BR433+1)</f>
        <v>you</v>
      </c>
      <c r="BU433" s="38" t="str">
        <f>HLOOKUP(BF433,$AB$2:$AN433,$BR433+1)</f>
        <v>lives</v>
      </c>
      <c r="BV433" s="38" t="str">
        <f>HLOOKUP(BG433,$AB$2:$AN433,$BR433+1)</f>
        <v>where</v>
      </c>
      <c r="BW433" s="38" t="str">
        <f>HLOOKUP(BH433,$AB$2:$AN433,$BR433+1)</f>
        <v>do</v>
      </c>
      <c r="BX433" s="38" t="str">
        <f>HLOOKUP(BI433,$AB$2:$AN433,$BR433+1)</f>
        <v>she</v>
      </c>
      <c r="BZ433" s="38"/>
      <c r="CA433" s="38"/>
      <c r="CB433" s="38"/>
      <c r="CC433" s="38"/>
      <c r="CD433" s="38"/>
      <c r="CE433" s="38"/>
      <c r="CG433" s="36" t="str">
        <f t="shared" si="214"/>
        <v>間接疑問文</v>
      </c>
    </row>
    <row r="434" spans="18:85" ht="16.5" customHeight="1">
      <c r="R434" s="35">
        <v>1</v>
      </c>
      <c r="S434" s="2" t="s">
        <v>1681</v>
      </c>
      <c r="T434" s="2"/>
      <c r="U434" s="1">
        <v>4</v>
      </c>
      <c r="V434" s="42">
        <f t="shared" si="223"/>
        <v>84</v>
      </c>
      <c r="W434" s="44" t="s">
        <v>754</v>
      </c>
      <c r="X434" s="45" t="s">
        <v>755</v>
      </c>
      <c r="Y434" s="42">
        <f ca="1" t="shared" si="204"/>
        <v>0.8329873633168661</v>
      </c>
      <c r="Z434" s="42">
        <f t="shared" si="205"/>
        <v>12</v>
      </c>
      <c r="AA434" s="42" t="s">
        <v>756</v>
      </c>
      <c r="AB434" s="49" t="s">
        <v>757</v>
      </c>
      <c r="AC434" s="39" t="s">
        <v>758</v>
      </c>
      <c r="AD434" s="39" t="s">
        <v>759</v>
      </c>
      <c r="AE434" s="39" t="s">
        <v>760</v>
      </c>
      <c r="AF434" s="39" t="s">
        <v>761</v>
      </c>
      <c r="AG434" s="39" t="s">
        <v>1881</v>
      </c>
      <c r="AH434" s="39" t="s">
        <v>762</v>
      </c>
      <c r="AI434" s="39" t="s">
        <v>763</v>
      </c>
      <c r="AJ434" s="39" t="s">
        <v>764</v>
      </c>
      <c r="AK434" s="39" t="s">
        <v>765</v>
      </c>
      <c r="AL434" s="39" t="s">
        <v>540</v>
      </c>
      <c r="AM434" s="39" t="s">
        <v>766</v>
      </c>
      <c r="AP434" s="39">
        <f ca="1" t="shared" si="206"/>
        <v>0.5229090341523754</v>
      </c>
      <c r="AQ434" s="39">
        <f ca="1" t="shared" si="207"/>
        <v>0.7009514104791998</v>
      </c>
      <c r="AR434" s="39">
        <f ca="1" t="shared" si="208"/>
        <v>0.25512931622166235</v>
      </c>
      <c r="AS434" s="39">
        <f ca="1" t="shared" si="209"/>
        <v>0.8363416129459396</v>
      </c>
      <c r="AT434" s="39">
        <f ca="1" t="shared" si="227"/>
        <v>0.9223077420724275</v>
      </c>
      <c r="AU434" s="39">
        <f ca="1" t="shared" si="231"/>
        <v>0.19566189331042239</v>
      </c>
      <c r="AV434" s="39">
        <f aca="true" ca="1" t="shared" si="235" ref="AV434:BA434">IF(AH434=0,"",RAND())</f>
        <v>0.8067812016582494</v>
      </c>
      <c r="AW434" s="39">
        <f ca="1" t="shared" si="235"/>
        <v>0.6095084856673845</v>
      </c>
      <c r="AX434" s="39">
        <f ca="1" t="shared" si="235"/>
        <v>0.19416473938287737</v>
      </c>
      <c r="AY434" s="39">
        <f ca="1" t="shared" si="235"/>
        <v>0.10323247923866608</v>
      </c>
      <c r="AZ434" s="39">
        <f ca="1" t="shared" si="235"/>
        <v>0.057505602939522615</v>
      </c>
      <c r="BA434" s="39">
        <f ca="1" t="shared" si="235"/>
        <v>0.756370184506074</v>
      </c>
      <c r="BD434" s="38">
        <f t="shared" si="210"/>
        <v>7</v>
      </c>
      <c r="BE434" s="38">
        <f t="shared" si="211"/>
        <v>5</v>
      </c>
      <c r="BF434" s="38">
        <f t="shared" si="212"/>
        <v>8</v>
      </c>
      <c r="BG434" s="38">
        <f t="shared" si="213"/>
        <v>2</v>
      </c>
      <c r="BH434" s="38">
        <f t="shared" si="228"/>
        <v>1</v>
      </c>
      <c r="BI434" s="38">
        <f t="shared" si="232"/>
        <v>9</v>
      </c>
      <c r="BJ434" s="38">
        <f aca="true" t="shared" si="236" ref="BJ434:BO434">RANK(AV434,$AP434:$BB434)</f>
        <v>3</v>
      </c>
      <c r="BK434" s="38">
        <f t="shared" si="236"/>
        <v>6</v>
      </c>
      <c r="BL434" s="38">
        <f t="shared" si="236"/>
        <v>10</v>
      </c>
      <c r="BM434" s="38">
        <f t="shared" si="236"/>
        <v>11</v>
      </c>
      <c r="BN434" s="38">
        <f t="shared" si="236"/>
        <v>12</v>
      </c>
      <c r="BO434" s="38">
        <f t="shared" si="236"/>
        <v>4</v>
      </c>
      <c r="BR434" s="38">
        <v>432</v>
      </c>
      <c r="BS434" s="38" t="str">
        <f>HLOOKUP(BD434,$AB$2:$AN434,$BR434+1)</f>
        <v>going</v>
      </c>
      <c r="BT434" s="38" t="str">
        <f>HLOOKUP(BE434,$AB$2:$AN434,$BR434+1)</f>
        <v>Akira</v>
      </c>
      <c r="BU434" s="38" t="str">
        <f>HLOOKUP(BF434,$AB$2:$AN434,$BR434+1)</f>
        <v>to</v>
      </c>
      <c r="BV434" s="38" t="str">
        <f>HLOOKUP(BG434,$AB$2:$AN434,$BR434+1)</f>
        <v>you</v>
      </c>
      <c r="BW434" s="38" t="str">
        <f>HLOOKUP(BH434,$AB$2:$AN434,$BR434+1)</f>
        <v>do</v>
      </c>
      <c r="BX434" s="38" t="str">
        <f>HLOOKUP(BI434,$AB$2:$AN434,$BR434+1)</f>
        <v>be</v>
      </c>
      <c r="BY434" s="38" t="str">
        <f>HLOOKUP(BJ434,$AB$2:$AN434,$BR434+1)</f>
        <v>know</v>
      </c>
      <c r="BZ434" s="38" t="str">
        <f>HLOOKUP(BK434,$AB$2:$AN434,$BR434+1)</f>
        <v>is</v>
      </c>
      <c r="CA434" s="38" t="str">
        <f>HLOOKUP(BL434,$AB$2:$AN434,$BR434+1)</f>
        <v>in</v>
      </c>
      <c r="CB434" s="38" t="str">
        <f>HLOOKUP(BM434,$AB$2:$AN434,$BR434+1)</f>
        <v>the</v>
      </c>
      <c r="CC434" s="38" t="str">
        <f>HLOOKUP(BN434,$AB$2:$AN434,$BR434+1)</f>
        <v>future</v>
      </c>
      <c r="CD434" s="38" t="str">
        <f>HLOOKUP(BO434,$AB$2:$AN434,$BR434+1)</f>
        <v>what</v>
      </c>
      <c r="CE434" s="38"/>
      <c r="CG434" s="36" t="str">
        <f t="shared" si="214"/>
        <v>間接疑問文</v>
      </c>
    </row>
    <row r="435" ht="16.5" customHeight="1">
      <c r="CG435" s="36">
        <f t="shared" si="214"/>
        <v>0</v>
      </c>
    </row>
    <row r="436" ht="16.5" customHeight="1">
      <c r="CG436" s="36">
        <f t="shared" si="214"/>
        <v>0</v>
      </c>
    </row>
    <row r="437" ht="16.5" customHeight="1">
      <c r="CG437" s="36">
        <f t="shared" si="214"/>
        <v>0</v>
      </c>
    </row>
    <row r="438" ht="16.5" customHeight="1">
      <c r="CG438" s="36">
        <f t="shared" si="214"/>
        <v>0</v>
      </c>
    </row>
    <row r="439" ht="16.5" customHeight="1">
      <c r="CG439" s="36">
        <f t="shared" si="214"/>
        <v>0</v>
      </c>
    </row>
    <row r="440" ht="16.5" customHeight="1">
      <c r="CG440" s="36">
        <f t="shared" si="214"/>
        <v>0</v>
      </c>
    </row>
    <row r="441" ht="16.5" customHeight="1">
      <c r="CG441" s="36">
        <f t="shared" si="214"/>
        <v>0</v>
      </c>
    </row>
    <row r="442" ht="16.5" customHeight="1">
      <c r="CG442" s="36">
        <f t="shared" si="214"/>
        <v>0</v>
      </c>
    </row>
    <row r="443" ht="16.5" customHeight="1">
      <c r="CG443" s="36">
        <f t="shared" si="214"/>
        <v>0</v>
      </c>
    </row>
    <row r="444" ht="16.5" customHeight="1">
      <c r="CG444" s="36">
        <f t="shared" si="214"/>
        <v>0</v>
      </c>
    </row>
    <row r="445" ht="16.5" customHeight="1">
      <c r="CG445" s="36">
        <f t="shared" si="214"/>
        <v>0</v>
      </c>
    </row>
    <row r="446" ht="16.5" customHeight="1">
      <c r="CG446" s="36">
        <f t="shared" si="214"/>
        <v>0</v>
      </c>
    </row>
    <row r="447" ht="16.5" customHeight="1">
      <c r="CG447" s="36">
        <f t="shared" si="214"/>
        <v>0</v>
      </c>
    </row>
    <row r="448" ht="16.5" customHeight="1">
      <c r="CG448" s="36">
        <f t="shared" si="214"/>
        <v>0</v>
      </c>
    </row>
    <row r="449" ht="16.5" customHeight="1">
      <c r="CG449" s="36">
        <f t="shared" si="214"/>
        <v>0</v>
      </c>
    </row>
    <row r="450" ht="16.5" customHeight="1">
      <c r="CG450" s="36">
        <f t="shared" si="214"/>
        <v>0</v>
      </c>
    </row>
    <row r="451" ht="16.5" customHeight="1">
      <c r="CG451" s="36">
        <f t="shared" si="214"/>
        <v>0</v>
      </c>
    </row>
    <row r="452" ht="16.5" customHeight="1">
      <c r="CG452" s="36">
        <f t="shared" si="214"/>
        <v>0</v>
      </c>
    </row>
    <row r="453" ht="16.5" customHeight="1">
      <c r="CG453" s="36">
        <f aca="true" t="shared" si="237" ref="CG453:CG516">S453</f>
        <v>0</v>
      </c>
    </row>
    <row r="454" ht="16.5" customHeight="1">
      <c r="CG454" s="36">
        <f t="shared" si="237"/>
        <v>0</v>
      </c>
    </row>
    <row r="455" ht="16.5" customHeight="1">
      <c r="CG455" s="36">
        <f t="shared" si="237"/>
        <v>0</v>
      </c>
    </row>
    <row r="456" ht="16.5" customHeight="1">
      <c r="CG456" s="36">
        <f t="shared" si="237"/>
        <v>0</v>
      </c>
    </row>
    <row r="457" ht="16.5" customHeight="1">
      <c r="CG457" s="36">
        <f t="shared" si="237"/>
        <v>0</v>
      </c>
    </row>
    <row r="458" ht="16.5" customHeight="1">
      <c r="CG458" s="36">
        <f t="shared" si="237"/>
        <v>0</v>
      </c>
    </row>
    <row r="459" ht="16.5" customHeight="1">
      <c r="CG459" s="36">
        <f t="shared" si="237"/>
        <v>0</v>
      </c>
    </row>
    <row r="460" ht="16.5" customHeight="1">
      <c r="CG460" s="36">
        <f t="shared" si="237"/>
        <v>0</v>
      </c>
    </row>
    <row r="461" ht="16.5" customHeight="1">
      <c r="CG461" s="36">
        <f t="shared" si="237"/>
        <v>0</v>
      </c>
    </row>
    <row r="462" ht="16.5" customHeight="1">
      <c r="CG462" s="36">
        <f t="shared" si="237"/>
        <v>0</v>
      </c>
    </row>
    <row r="463" ht="16.5" customHeight="1">
      <c r="CG463" s="36">
        <f t="shared" si="237"/>
        <v>0</v>
      </c>
    </row>
    <row r="464" ht="16.5" customHeight="1">
      <c r="CG464" s="36">
        <f t="shared" si="237"/>
        <v>0</v>
      </c>
    </row>
    <row r="465" ht="16.5" customHeight="1">
      <c r="CG465" s="36">
        <f t="shared" si="237"/>
        <v>0</v>
      </c>
    </row>
    <row r="466" ht="16.5" customHeight="1">
      <c r="CG466" s="36">
        <f t="shared" si="237"/>
        <v>0</v>
      </c>
    </row>
    <row r="467" ht="16.5" customHeight="1">
      <c r="CG467" s="36">
        <f t="shared" si="237"/>
        <v>0</v>
      </c>
    </row>
    <row r="468" ht="16.5" customHeight="1">
      <c r="CG468" s="36">
        <f t="shared" si="237"/>
        <v>0</v>
      </c>
    </row>
    <row r="469" ht="16.5" customHeight="1">
      <c r="CG469" s="36">
        <f t="shared" si="237"/>
        <v>0</v>
      </c>
    </row>
    <row r="470" ht="16.5" customHeight="1">
      <c r="CG470" s="36">
        <f t="shared" si="237"/>
        <v>0</v>
      </c>
    </row>
    <row r="471" ht="16.5" customHeight="1">
      <c r="CG471" s="36">
        <f t="shared" si="237"/>
        <v>0</v>
      </c>
    </row>
    <row r="472" ht="16.5" customHeight="1">
      <c r="CG472" s="36">
        <f t="shared" si="237"/>
        <v>0</v>
      </c>
    </row>
    <row r="473" ht="16.5" customHeight="1">
      <c r="CG473" s="36">
        <f t="shared" si="237"/>
        <v>0</v>
      </c>
    </row>
    <row r="474" ht="16.5" customHeight="1">
      <c r="CG474" s="36">
        <f t="shared" si="237"/>
        <v>0</v>
      </c>
    </row>
    <row r="475" ht="16.5" customHeight="1">
      <c r="CG475" s="36">
        <f t="shared" si="237"/>
        <v>0</v>
      </c>
    </row>
    <row r="476" ht="16.5" customHeight="1">
      <c r="CG476" s="36">
        <f t="shared" si="237"/>
        <v>0</v>
      </c>
    </row>
    <row r="477" ht="16.5" customHeight="1">
      <c r="CG477" s="36">
        <f t="shared" si="237"/>
        <v>0</v>
      </c>
    </row>
    <row r="478" ht="16.5" customHeight="1">
      <c r="CG478" s="36">
        <f t="shared" si="237"/>
        <v>0</v>
      </c>
    </row>
    <row r="479" ht="16.5" customHeight="1">
      <c r="CG479" s="36">
        <f t="shared" si="237"/>
        <v>0</v>
      </c>
    </row>
    <row r="480" ht="16.5" customHeight="1">
      <c r="CG480" s="36">
        <f t="shared" si="237"/>
        <v>0</v>
      </c>
    </row>
    <row r="481" ht="16.5" customHeight="1">
      <c r="CG481" s="36">
        <f t="shared" si="237"/>
        <v>0</v>
      </c>
    </row>
    <row r="482" ht="16.5" customHeight="1">
      <c r="CG482" s="36">
        <f t="shared" si="237"/>
        <v>0</v>
      </c>
    </row>
    <row r="483" ht="16.5" customHeight="1">
      <c r="CG483" s="36">
        <f t="shared" si="237"/>
        <v>0</v>
      </c>
    </row>
    <row r="484" ht="16.5" customHeight="1">
      <c r="CG484" s="36">
        <f t="shared" si="237"/>
        <v>0</v>
      </c>
    </row>
    <row r="485" ht="16.5" customHeight="1">
      <c r="CG485" s="36">
        <f t="shared" si="237"/>
        <v>0</v>
      </c>
    </row>
    <row r="486" ht="16.5" customHeight="1">
      <c r="CG486" s="36">
        <f t="shared" si="237"/>
        <v>0</v>
      </c>
    </row>
    <row r="487" ht="16.5" customHeight="1">
      <c r="CG487" s="36">
        <f t="shared" si="237"/>
        <v>0</v>
      </c>
    </row>
    <row r="488" ht="16.5" customHeight="1">
      <c r="CG488" s="36">
        <f t="shared" si="237"/>
        <v>0</v>
      </c>
    </row>
    <row r="489" ht="16.5" customHeight="1">
      <c r="CG489" s="36">
        <f t="shared" si="237"/>
        <v>0</v>
      </c>
    </row>
    <row r="490" ht="16.5" customHeight="1">
      <c r="CG490" s="36">
        <f t="shared" si="237"/>
        <v>0</v>
      </c>
    </row>
    <row r="491" ht="16.5" customHeight="1">
      <c r="CG491" s="36">
        <f t="shared" si="237"/>
        <v>0</v>
      </c>
    </row>
    <row r="492" ht="16.5" customHeight="1">
      <c r="CG492" s="36">
        <f t="shared" si="237"/>
        <v>0</v>
      </c>
    </row>
    <row r="493" ht="16.5" customHeight="1">
      <c r="CG493" s="36">
        <f t="shared" si="237"/>
        <v>0</v>
      </c>
    </row>
    <row r="494" ht="16.5" customHeight="1">
      <c r="CG494" s="36">
        <f t="shared" si="237"/>
        <v>0</v>
      </c>
    </row>
    <row r="495" ht="16.5" customHeight="1">
      <c r="CG495" s="36">
        <f t="shared" si="237"/>
        <v>0</v>
      </c>
    </row>
    <row r="496" ht="16.5" customHeight="1">
      <c r="CG496" s="36">
        <f t="shared" si="237"/>
        <v>0</v>
      </c>
    </row>
    <row r="497" ht="16.5" customHeight="1">
      <c r="CG497" s="36">
        <f t="shared" si="237"/>
        <v>0</v>
      </c>
    </row>
    <row r="498" ht="16.5" customHeight="1">
      <c r="CG498" s="36">
        <f t="shared" si="237"/>
        <v>0</v>
      </c>
    </row>
    <row r="499" ht="16.5" customHeight="1">
      <c r="CG499" s="36">
        <f t="shared" si="237"/>
        <v>0</v>
      </c>
    </row>
    <row r="500" ht="16.5" customHeight="1">
      <c r="CG500" s="36">
        <f t="shared" si="237"/>
        <v>0</v>
      </c>
    </row>
    <row r="501" ht="16.5" customHeight="1">
      <c r="CG501" s="36">
        <f t="shared" si="237"/>
        <v>0</v>
      </c>
    </row>
    <row r="502" ht="16.5" customHeight="1">
      <c r="CG502" s="36">
        <f t="shared" si="237"/>
        <v>0</v>
      </c>
    </row>
    <row r="503" ht="16.5" customHeight="1">
      <c r="CG503" s="36">
        <f t="shared" si="237"/>
        <v>0</v>
      </c>
    </row>
    <row r="504" ht="16.5" customHeight="1">
      <c r="CG504" s="36">
        <f t="shared" si="237"/>
        <v>0</v>
      </c>
    </row>
    <row r="505" ht="16.5" customHeight="1">
      <c r="CG505" s="36">
        <f t="shared" si="237"/>
        <v>0</v>
      </c>
    </row>
    <row r="506" ht="16.5" customHeight="1">
      <c r="CG506" s="36">
        <f t="shared" si="237"/>
        <v>0</v>
      </c>
    </row>
    <row r="507" ht="16.5" customHeight="1">
      <c r="CG507" s="36">
        <f t="shared" si="237"/>
        <v>0</v>
      </c>
    </row>
    <row r="508" ht="16.5" customHeight="1">
      <c r="CG508" s="36">
        <f t="shared" si="237"/>
        <v>0</v>
      </c>
    </row>
    <row r="509" ht="16.5" customHeight="1">
      <c r="CG509" s="36">
        <f t="shared" si="237"/>
        <v>0</v>
      </c>
    </row>
    <row r="510" ht="16.5" customHeight="1">
      <c r="CG510" s="36">
        <f t="shared" si="237"/>
        <v>0</v>
      </c>
    </row>
    <row r="511" ht="16.5" customHeight="1">
      <c r="CG511" s="36">
        <f t="shared" si="237"/>
        <v>0</v>
      </c>
    </row>
    <row r="512" ht="16.5" customHeight="1">
      <c r="CG512" s="36">
        <f t="shared" si="237"/>
        <v>0</v>
      </c>
    </row>
    <row r="513" ht="16.5" customHeight="1">
      <c r="CG513" s="36">
        <f t="shared" si="237"/>
        <v>0</v>
      </c>
    </row>
    <row r="514" ht="16.5" customHeight="1">
      <c r="CG514" s="36">
        <f t="shared" si="237"/>
        <v>0</v>
      </c>
    </row>
    <row r="515" ht="16.5" customHeight="1">
      <c r="CG515" s="36">
        <f t="shared" si="237"/>
        <v>0</v>
      </c>
    </row>
    <row r="516" ht="16.5" customHeight="1">
      <c r="CG516" s="36">
        <f t="shared" si="237"/>
        <v>0</v>
      </c>
    </row>
    <row r="517" ht="16.5" customHeight="1">
      <c r="CG517" s="36">
        <f aca="true" t="shared" si="238" ref="CG517:CG580">S517</f>
        <v>0</v>
      </c>
    </row>
    <row r="518" ht="16.5" customHeight="1">
      <c r="CG518" s="36">
        <f t="shared" si="238"/>
        <v>0</v>
      </c>
    </row>
    <row r="519" ht="16.5" customHeight="1">
      <c r="CG519" s="36">
        <f t="shared" si="238"/>
        <v>0</v>
      </c>
    </row>
    <row r="520" ht="16.5" customHeight="1">
      <c r="CG520" s="36">
        <f t="shared" si="238"/>
        <v>0</v>
      </c>
    </row>
    <row r="521" ht="16.5" customHeight="1">
      <c r="CG521" s="36">
        <f t="shared" si="238"/>
        <v>0</v>
      </c>
    </row>
    <row r="522" ht="16.5" customHeight="1">
      <c r="CG522" s="36">
        <f t="shared" si="238"/>
        <v>0</v>
      </c>
    </row>
    <row r="523" ht="16.5" customHeight="1">
      <c r="CG523" s="36">
        <f t="shared" si="238"/>
        <v>0</v>
      </c>
    </row>
    <row r="524" ht="16.5" customHeight="1">
      <c r="CG524" s="36">
        <f t="shared" si="238"/>
        <v>0</v>
      </c>
    </row>
    <row r="525" ht="16.5" customHeight="1">
      <c r="CG525" s="36">
        <f t="shared" si="238"/>
        <v>0</v>
      </c>
    </row>
    <row r="526" ht="16.5" customHeight="1">
      <c r="CG526" s="36">
        <f t="shared" si="238"/>
        <v>0</v>
      </c>
    </row>
    <row r="527" ht="16.5" customHeight="1">
      <c r="CG527" s="36">
        <f t="shared" si="238"/>
        <v>0</v>
      </c>
    </row>
    <row r="528" ht="16.5" customHeight="1">
      <c r="CG528" s="36">
        <f t="shared" si="238"/>
        <v>0</v>
      </c>
    </row>
    <row r="529" ht="16.5" customHeight="1">
      <c r="CG529" s="36">
        <f t="shared" si="238"/>
        <v>0</v>
      </c>
    </row>
    <row r="530" ht="16.5" customHeight="1">
      <c r="CG530" s="36">
        <f t="shared" si="238"/>
        <v>0</v>
      </c>
    </row>
    <row r="531" ht="16.5" customHeight="1">
      <c r="CG531" s="36">
        <f t="shared" si="238"/>
        <v>0</v>
      </c>
    </row>
    <row r="532" ht="16.5" customHeight="1">
      <c r="CG532" s="36">
        <f t="shared" si="238"/>
        <v>0</v>
      </c>
    </row>
    <row r="533" ht="16.5" customHeight="1">
      <c r="CG533" s="36">
        <f t="shared" si="238"/>
        <v>0</v>
      </c>
    </row>
    <row r="534" ht="16.5" customHeight="1">
      <c r="CG534" s="36">
        <f t="shared" si="238"/>
        <v>0</v>
      </c>
    </row>
    <row r="535" ht="16.5" customHeight="1">
      <c r="CG535" s="36">
        <f t="shared" si="238"/>
        <v>0</v>
      </c>
    </row>
    <row r="536" ht="16.5" customHeight="1">
      <c r="CG536" s="36">
        <f t="shared" si="238"/>
        <v>0</v>
      </c>
    </row>
    <row r="537" ht="16.5" customHeight="1">
      <c r="CG537" s="36">
        <f t="shared" si="238"/>
        <v>0</v>
      </c>
    </row>
    <row r="538" ht="16.5" customHeight="1">
      <c r="CG538" s="36">
        <f t="shared" si="238"/>
        <v>0</v>
      </c>
    </row>
    <row r="539" ht="16.5" customHeight="1">
      <c r="CG539" s="36">
        <f t="shared" si="238"/>
        <v>0</v>
      </c>
    </row>
    <row r="540" ht="16.5" customHeight="1">
      <c r="CG540" s="36">
        <f t="shared" si="238"/>
        <v>0</v>
      </c>
    </row>
    <row r="541" ht="16.5" customHeight="1">
      <c r="CG541" s="36">
        <f t="shared" si="238"/>
        <v>0</v>
      </c>
    </row>
    <row r="542" ht="16.5" customHeight="1">
      <c r="CG542" s="36">
        <f t="shared" si="238"/>
        <v>0</v>
      </c>
    </row>
    <row r="543" ht="16.5" customHeight="1">
      <c r="CG543" s="36">
        <f t="shared" si="238"/>
        <v>0</v>
      </c>
    </row>
    <row r="544" ht="16.5" customHeight="1">
      <c r="CG544" s="36">
        <f t="shared" si="238"/>
        <v>0</v>
      </c>
    </row>
    <row r="545" ht="16.5" customHeight="1">
      <c r="CG545" s="36">
        <f t="shared" si="238"/>
        <v>0</v>
      </c>
    </row>
    <row r="546" ht="16.5" customHeight="1">
      <c r="CG546" s="36">
        <f t="shared" si="238"/>
        <v>0</v>
      </c>
    </row>
    <row r="547" ht="16.5" customHeight="1">
      <c r="CG547" s="36">
        <f t="shared" si="238"/>
        <v>0</v>
      </c>
    </row>
    <row r="548" ht="16.5" customHeight="1">
      <c r="CG548" s="36">
        <f t="shared" si="238"/>
        <v>0</v>
      </c>
    </row>
    <row r="549" ht="16.5" customHeight="1">
      <c r="CG549" s="36">
        <f t="shared" si="238"/>
        <v>0</v>
      </c>
    </row>
    <row r="550" ht="16.5" customHeight="1">
      <c r="CG550" s="36">
        <f t="shared" si="238"/>
        <v>0</v>
      </c>
    </row>
    <row r="551" ht="16.5" customHeight="1">
      <c r="CG551" s="36">
        <f t="shared" si="238"/>
        <v>0</v>
      </c>
    </row>
    <row r="552" ht="16.5" customHeight="1">
      <c r="CG552" s="36">
        <f t="shared" si="238"/>
        <v>0</v>
      </c>
    </row>
    <row r="553" ht="16.5" customHeight="1">
      <c r="CG553" s="36">
        <f t="shared" si="238"/>
        <v>0</v>
      </c>
    </row>
    <row r="554" ht="16.5" customHeight="1">
      <c r="CG554" s="36">
        <f t="shared" si="238"/>
        <v>0</v>
      </c>
    </row>
    <row r="555" ht="16.5" customHeight="1">
      <c r="CG555" s="36">
        <f t="shared" si="238"/>
        <v>0</v>
      </c>
    </row>
    <row r="556" ht="16.5" customHeight="1">
      <c r="CG556" s="36">
        <f t="shared" si="238"/>
        <v>0</v>
      </c>
    </row>
    <row r="557" ht="16.5" customHeight="1">
      <c r="CG557" s="36">
        <f t="shared" si="238"/>
        <v>0</v>
      </c>
    </row>
    <row r="558" ht="16.5" customHeight="1">
      <c r="CG558" s="36">
        <f t="shared" si="238"/>
        <v>0</v>
      </c>
    </row>
    <row r="559" ht="16.5" customHeight="1">
      <c r="CG559" s="36">
        <f t="shared" si="238"/>
        <v>0</v>
      </c>
    </row>
    <row r="560" ht="16.5" customHeight="1">
      <c r="CG560" s="36">
        <f t="shared" si="238"/>
        <v>0</v>
      </c>
    </row>
    <row r="561" ht="16.5" customHeight="1">
      <c r="CG561" s="36">
        <f t="shared" si="238"/>
        <v>0</v>
      </c>
    </row>
    <row r="562" ht="16.5" customHeight="1">
      <c r="CG562" s="36">
        <f t="shared" si="238"/>
        <v>0</v>
      </c>
    </row>
    <row r="563" ht="16.5" customHeight="1">
      <c r="CG563" s="36">
        <f t="shared" si="238"/>
        <v>0</v>
      </c>
    </row>
    <row r="564" ht="16.5" customHeight="1">
      <c r="CG564" s="36">
        <f t="shared" si="238"/>
        <v>0</v>
      </c>
    </row>
    <row r="565" ht="16.5" customHeight="1">
      <c r="CG565" s="36">
        <f t="shared" si="238"/>
        <v>0</v>
      </c>
    </row>
    <row r="566" ht="16.5" customHeight="1">
      <c r="CG566" s="36">
        <f t="shared" si="238"/>
        <v>0</v>
      </c>
    </row>
    <row r="567" ht="16.5" customHeight="1">
      <c r="CG567" s="36">
        <f t="shared" si="238"/>
        <v>0</v>
      </c>
    </row>
    <row r="568" ht="16.5" customHeight="1">
      <c r="CG568" s="36">
        <f t="shared" si="238"/>
        <v>0</v>
      </c>
    </row>
    <row r="569" ht="16.5" customHeight="1">
      <c r="CG569" s="36">
        <f t="shared" si="238"/>
        <v>0</v>
      </c>
    </row>
    <row r="570" ht="16.5" customHeight="1">
      <c r="CG570" s="36">
        <f t="shared" si="238"/>
        <v>0</v>
      </c>
    </row>
    <row r="571" ht="16.5" customHeight="1">
      <c r="CG571" s="36">
        <f t="shared" si="238"/>
        <v>0</v>
      </c>
    </row>
    <row r="572" ht="16.5" customHeight="1">
      <c r="CG572" s="36">
        <f t="shared" si="238"/>
        <v>0</v>
      </c>
    </row>
    <row r="573" ht="16.5" customHeight="1">
      <c r="CG573" s="36">
        <f t="shared" si="238"/>
        <v>0</v>
      </c>
    </row>
    <row r="574" ht="16.5" customHeight="1">
      <c r="CG574" s="36">
        <f t="shared" si="238"/>
        <v>0</v>
      </c>
    </row>
    <row r="575" ht="16.5" customHeight="1">
      <c r="CG575" s="36">
        <f t="shared" si="238"/>
        <v>0</v>
      </c>
    </row>
    <row r="576" ht="16.5" customHeight="1">
      <c r="CG576" s="36">
        <f t="shared" si="238"/>
        <v>0</v>
      </c>
    </row>
    <row r="577" ht="16.5" customHeight="1">
      <c r="CG577" s="36">
        <f t="shared" si="238"/>
        <v>0</v>
      </c>
    </row>
    <row r="578" ht="16.5" customHeight="1">
      <c r="CG578" s="36">
        <f t="shared" si="238"/>
        <v>0</v>
      </c>
    </row>
    <row r="579" ht="16.5" customHeight="1">
      <c r="CG579" s="36">
        <f t="shared" si="238"/>
        <v>0</v>
      </c>
    </row>
    <row r="580" ht="16.5" customHeight="1">
      <c r="CG580" s="36">
        <f t="shared" si="238"/>
        <v>0</v>
      </c>
    </row>
    <row r="581" ht="16.5" customHeight="1">
      <c r="CG581" s="36">
        <f aca="true" t="shared" si="239" ref="CG581:CG644">S581</f>
        <v>0</v>
      </c>
    </row>
    <row r="582" ht="16.5" customHeight="1">
      <c r="CG582" s="36">
        <f t="shared" si="239"/>
        <v>0</v>
      </c>
    </row>
    <row r="583" ht="16.5" customHeight="1">
      <c r="CG583" s="36">
        <f t="shared" si="239"/>
        <v>0</v>
      </c>
    </row>
    <row r="584" ht="16.5" customHeight="1">
      <c r="CG584" s="36">
        <f t="shared" si="239"/>
        <v>0</v>
      </c>
    </row>
    <row r="585" ht="16.5" customHeight="1">
      <c r="CG585" s="36">
        <f t="shared" si="239"/>
        <v>0</v>
      </c>
    </row>
    <row r="586" ht="16.5" customHeight="1">
      <c r="CG586" s="36">
        <f t="shared" si="239"/>
        <v>0</v>
      </c>
    </row>
    <row r="587" ht="16.5" customHeight="1">
      <c r="CG587" s="36">
        <f t="shared" si="239"/>
        <v>0</v>
      </c>
    </row>
    <row r="588" ht="16.5" customHeight="1">
      <c r="CG588" s="36">
        <f t="shared" si="239"/>
        <v>0</v>
      </c>
    </row>
    <row r="589" ht="16.5" customHeight="1">
      <c r="CG589" s="36">
        <f t="shared" si="239"/>
        <v>0</v>
      </c>
    </row>
    <row r="590" ht="16.5" customHeight="1">
      <c r="CG590" s="36">
        <f t="shared" si="239"/>
        <v>0</v>
      </c>
    </row>
    <row r="591" ht="16.5" customHeight="1">
      <c r="CG591" s="36">
        <f t="shared" si="239"/>
        <v>0</v>
      </c>
    </row>
    <row r="592" ht="16.5" customHeight="1">
      <c r="CG592" s="36">
        <f t="shared" si="239"/>
        <v>0</v>
      </c>
    </row>
    <row r="593" ht="16.5" customHeight="1">
      <c r="CG593" s="36">
        <f t="shared" si="239"/>
        <v>0</v>
      </c>
    </row>
    <row r="594" ht="16.5" customHeight="1">
      <c r="CG594" s="36">
        <f t="shared" si="239"/>
        <v>0</v>
      </c>
    </row>
    <row r="595" ht="16.5" customHeight="1">
      <c r="CG595" s="36">
        <f t="shared" si="239"/>
        <v>0</v>
      </c>
    </row>
    <row r="596" ht="16.5" customHeight="1">
      <c r="CG596" s="36">
        <f t="shared" si="239"/>
        <v>0</v>
      </c>
    </row>
    <row r="597" ht="16.5" customHeight="1">
      <c r="CG597" s="36">
        <f t="shared" si="239"/>
        <v>0</v>
      </c>
    </row>
    <row r="598" ht="16.5" customHeight="1">
      <c r="CG598" s="36">
        <f t="shared" si="239"/>
        <v>0</v>
      </c>
    </row>
    <row r="599" ht="16.5" customHeight="1">
      <c r="CG599" s="36">
        <f t="shared" si="239"/>
        <v>0</v>
      </c>
    </row>
    <row r="600" ht="16.5" customHeight="1">
      <c r="CG600" s="36">
        <f t="shared" si="239"/>
        <v>0</v>
      </c>
    </row>
    <row r="601" ht="16.5" customHeight="1">
      <c r="CG601" s="36">
        <f t="shared" si="239"/>
        <v>0</v>
      </c>
    </row>
    <row r="602" ht="16.5" customHeight="1">
      <c r="CG602" s="36">
        <f t="shared" si="239"/>
        <v>0</v>
      </c>
    </row>
    <row r="603" ht="16.5" customHeight="1">
      <c r="CG603" s="36">
        <f t="shared" si="239"/>
        <v>0</v>
      </c>
    </row>
    <row r="604" ht="16.5" customHeight="1">
      <c r="CG604" s="36">
        <f t="shared" si="239"/>
        <v>0</v>
      </c>
    </row>
    <row r="605" ht="16.5" customHeight="1">
      <c r="CG605" s="36">
        <f t="shared" si="239"/>
        <v>0</v>
      </c>
    </row>
    <row r="606" ht="16.5" customHeight="1">
      <c r="CG606" s="36">
        <f t="shared" si="239"/>
        <v>0</v>
      </c>
    </row>
    <row r="607" ht="16.5" customHeight="1">
      <c r="CG607" s="36">
        <f t="shared" si="239"/>
        <v>0</v>
      </c>
    </row>
    <row r="608" ht="16.5" customHeight="1">
      <c r="CG608" s="36">
        <f t="shared" si="239"/>
        <v>0</v>
      </c>
    </row>
    <row r="609" ht="16.5" customHeight="1">
      <c r="CG609" s="36">
        <f t="shared" si="239"/>
        <v>0</v>
      </c>
    </row>
    <row r="610" ht="16.5" customHeight="1">
      <c r="CG610" s="36">
        <f t="shared" si="239"/>
        <v>0</v>
      </c>
    </row>
    <row r="611" ht="16.5" customHeight="1">
      <c r="CG611" s="36">
        <f t="shared" si="239"/>
        <v>0</v>
      </c>
    </row>
    <row r="612" ht="16.5" customHeight="1">
      <c r="CG612" s="36">
        <f t="shared" si="239"/>
        <v>0</v>
      </c>
    </row>
    <row r="613" ht="16.5" customHeight="1">
      <c r="CG613" s="36">
        <f t="shared" si="239"/>
        <v>0</v>
      </c>
    </row>
    <row r="614" ht="16.5" customHeight="1">
      <c r="CG614" s="36">
        <f t="shared" si="239"/>
        <v>0</v>
      </c>
    </row>
    <row r="615" ht="16.5" customHeight="1">
      <c r="CG615" s="36">
        <f t="shared" si="239"/>
        <v>0</v>
      </c>
    </row>
    <row r="616" ht="16.5" customHeight="1">
      <c r="CG616" s="36">
        <f t="shared" si="239"/>
        <v>0</v>
      </c>
    </row>
    <row r="617" ht="16.5" customHeight="1">
      <c r="CG617" s="36">
        <f t="shared" si="239"/>
        <v>0</v>
      </c>
    </row>
    <row r="618" ht="16.5" customHeight="1">
      <c r="CG618" s="36">
        <f t="shared" si="239"/>
        <v>0</v>
      </c>
    </row>
    <row r="619" ht="16.5" customHeight="1">
      <c r="CG619" s="36">
        <f t="shared" si="239"/>
        <v>0</v>
      </c>
    </row>
    <row r="620" ht="16.5" customHeight="1">
      <c r="CG620" s="36">
        <f t="shared" si="239"/>
        <v>0</v>
      </c>
    </row>
    <row r="621" ht="16.5" customHeight="1">
      <c r="CG621" s="36">
        <f t="shared" si="239"/>
        <v>0</v>
      </c>
    </row>
    <row r="622" ht="16.5" customHeight="1">
      <c r="CG622" s="36">
        <f t="shared" si="239"/>
        <v>0</v>
      </c>
    </row>
    <row r="623" ht="16.5" customHeight="1">
      <c r="CG623" s="36">
        <f t="shared" si="239"/>
        <v>0</v>
      </c>
    </row>
    <row r="624" ht="16.5" customHeight="1">
      <c r="CG624" s="36">
        <f t="shared" si="239"/>
        <v>0</v>
      </c>
    </row>
    <row r="625" ht="16.5" customHeight="1">
      <c r="CG625" s="36">
        <f t="shared" si="239"/>
        <v>0</v>
      </c>
    </row>
    <row r="626" ht="16.5" customHeight="1">
      <c r="CG626" s="36">
        <f t="shared" si="239"/>
        <v>0</v>
      </c>
    </row>
    <row r="627" ht="16.5" customHeight="1">
      <c r="CG627" s="36">
        <f t="shared" si="239"/>
        <v>0</v>
      </c>
    </row>
    <row r="628" ht="16.5" customHeight="1">
      <c r="CG628" s="36">
        <f t="shared" si="239"/>
        <v>0</v>
      </c>
    </row>
    <row r="629" ht="16.5" customHeight="1">
      <c r="CG629" s="36">
        <f t="shared" si="239"/>
        <v>0</v>
      </c>
    </row>
    <row r="630" ht="16.5" customHeight="1">
      <c r="CG630" s="36">
        <f t="shared" si="239"/>
        <v>0</v>
      </c>
    </row>
    <row r="631" ht="16.5" customHeight="1">
      <c r="CG631" s="36">
        <f t="shared" si="239"/>
        <v>0</v>
      </c>
    </row>
    <row r="632" ht="16.5" customHeight="1">
      <c r="CG632" s="36">
        <f t="shared" si="239"/>
        <v>0</v>
      </c>
    </row>
    <row r="633" ht="16.5" customHeight="1">
      <c r="CG633" s="36">
        <f t="shared" si="239"/>
        <v>0</v>
      </c>
    </row>
    <row r="634" ht="16.5" customHeight="1">
      <c r="CG634" s="36">
        <f t="shared" si="239"/>
        <v>0</v>
      </c>
    </row>
    <row r="635" ht="16.5" customHeight="1">
      <c r="CG635" s="36">
        <f t="shared" si="239"/>
        <v>0</v>
      </c>
    </row>
    <row r="636" ht="16.5" customHeight="1">
      <c r="CG636" s="36">
        <f t="shared" si="239"/>
        <v>0</v>
      </c>
    </row>
    <row r="637" ht="16.5" customHeight="1">
      <c r="CG637" s="36">
        <f t="shared" si="239"/>
        <v>0</v>
      </c>
    </row>
    <row r="638" ht="16.5" customHeight="1">
      <c r="CG638" s="36">
        <f t="shared" si="239"/>
        <v>0</v>
      </c>
    </row>
    <row r="639" ht="16.5" customHeight="1">
      <c r="CG639" s="36">
        <f t="shared" si="239"/>
        <v>0</v>
      </c>
    </row>
    <row r="640" ht="16.5" customHeight="1">
      <c r="CG640" s="36">
        <f t="shared" si="239"/>
        <v>0</v>
      </c>
    </row>
    <row r="641" ht="16.5" customHeight="1">
      <c r="CG641" s="36">
        <f t="shared" si="239"/>
        <v>0</v>
      </c>
    </row>
    <row r="642" ht="16.5" customHeight="1">
      <c r="CG642" s="36">
        <f t="shared" si="239"/>
        <v>0</v>
      </c>
    </row>
    <row r="643" ht="16.5" customHeight="1">
      <c r="CG643" s="36">
        <f t="shared" si="239"/>
        <v>0</v>
      </c>
    </row>
    <row r="644" ht="16.5" customHeight="1">
      <c r="CG644" s="36">
        <f t="shared" si="239"/>
        <v>0</v>
      </c>
    </row>
    <row r="645" ht="16.5" customHeight="1">
      <c r="CG645" s="36">
        <f aca="true" t="shared" si="240" ref="CG645:CG708">S645</f>
        <v>0</v>
      </c>
    </row>
    <row r="646" ht="16.5" customHeight="1">
      <c r="CG646" s="36">
        <f t="shared" si="240"/>
        <v>0</v>
      </c>
    </row>
    <row r="647" ht="16.5" customHeight="1">
      <c r="CG647" s="36">
        <f t="shared" si="240"/>
        <v>0</v>
      </c>
    </row>
    <row r="648" ht="16.5" customHeight="1">
      <c r="CG648" s="36">
        <f t="shared" si="240"/>
        <v>0</v>
      </c>
    </row>
    <row r="649" ht="16.5" customHeight="1">
      <c r="CG649" s="36">
        <f t="shared" si="240"/>
        <v>0</v>
      </c>
    </row>
    <row r="650" ht="16.5" customHeight="1">
      <c r="CG650" s="36">
        <f t="shared" si="240"/>
        <v>0</v>
      </c>
    </row>
    <row r="651" ht="16.5" customHeight="1">
      <c r="CG651" s="36">
        <f t="shared" si="240"/>
        <v>0</v>
      </c>
    </row>
    <row r="652" ht="16.5" customHeight="1">
      <c r="CG652" s="36">
        <f t="shared" si="240"/>
        <v>0</v>
      </c>
    </row>
    <row r="653" ht="16.5" customHeight="1">
      <c r="CG653" s="36">
        <f t="shared" si="240"/>
        <v>0</v>
      </c>
    </row>
    <row r="654" ht="16.5" customHeight="1">
      <c r="CG654" s="36">
        <f t="shared" si="240"/>
        <v>0</v>
      </c>
    </row>
    <row r="655" ht="16.5" customHeight="1">
      <c r="CG655" s="36">
        <f t="shared" si="240"/>
        <v>0</v>
      </c>
    </row>
    <row r="656" ht="16.5" customHeight="1">
      <c r="CG656" s="36">
        <f t="shared" si="240"/>
        <v>0</v>
      </c>
    </row>
    <row r="657" ht="16.5" customHeight="1">
      <c r="CG657" s="36">
        <f t="shared" si="240"/>
        <v>0</v>
      </c>
    </row>
    <row r="658" ht="16.5" customHeight="1">
      <c r="CG658" s="36">
        <f t="shared" si="240"/>
        <v>0</v>
      </c>
    </row>
    <row r="659" ht="16.5" customHeight="1">
      <c r="CG659" s="36">
        <f t="shared" si="240"/>
        <v>0</v>
      </c>
    </row>
    <row r="660" ht="16.5" customHeight="1">
      <c r="CG660" s="36">
        <f t="shared" si="240"/>
        <v>0</v>
      </c>
    </row>
    <row r="661" ht="16.5" customHeight="1">
      <c r="CG661" s="36">
        <f t="shared" si="240"/>
        <v>0</v>
      </c>
    </row>
    <row r="662" ht="16.5" customHeight="1">
      <c r="CG662" s="36">
        <f t="shared" si="240"/>
        <v>0</v>
      </c>
    </row>
    <row r="663" ht="16.5" customHeight="1">
      <c r="CG663" s="36">
        <f t="shared" si="240"/>
        <v>0</v>
      </c>
    </row>
    <row r="664" ht="16.5" customHeight="1">
      <c r="CG664" s="36">
        <f t="shared" si="240"/>
        <v>0</v>
      </c>
    </row>
    <row r="665" ht="16.5" customHeight="1">
      <c r="CG665" s="36">
        <f t="shared" si="240"/>
        <v>0</v>
      </c>
    </row>
    <row r="666" ht="16.5" customHeight="1">
      <c r="CG666" s="36">
        <f t="shared" si="240"/>
        <v>0</v>
      </c>
    </row>
    <row r="667" ht="16.5" customHeight="1">
      <c r="CG667" s="36">
        <f t="shared" si="240"/>
        <v>0</v>
      </c>
    </row>
    <row r="668" ht="16.5" customHeight="1">
      <c r="CG668" s="36">
        <f t="shared" si="240"/>
        <v>0</v>
      </c>
    </row>
    <row r="669" ht="16.5" customHeight="1">
      <c r="CG669" s="36">
        <f t="shared" si="240"/>
        <v>0</v>
      </c>
    </row>
    <row r="670" ht="16.5" customHeight="1">
      <c r="CG670" s="36">
        <f t="shared" si="240"/>
        <v>0</v>
      </c>
    </row>
    <row r="671" ht="16.5" customHeight="1">
      <c r="CG671" s="36">
        <f t="shared" si="240"/>
        <v>0</v>
      </c>
    </row>
    <row r="672" ht="16.5" customHeight="1">
      <c r="CG672" s="36">
        <f t="shared" si="240"/>
        <v>0</v>
      </c>
    </row>
    <row r="673" ht="16.5" customHeight="1">
      <c r="CG673" s="36">
        <f t="shared" si="240"/>
        <v>0</v>
      </c>
    </row>
    <row r="674" ht="16.5" customHeight="1">
      <c r="CG674" s="36">
        <f t="shared" si="240"/>
        <v>0</v>
      </c>
    </row>
    <row r="675" ht="16.5" customHeight="1">
      <c r="CG675" s="36">
        <f t="shared" si="240"/>
        <v>0</v>
      </c>
    </row>
    <row r="676" ht="16.5" customHeight="1">
      <c r="CG676" s="36">
        <f t="shared" si="240"/>
        <v>0</v>
      </c>
    </row>
    <row r="677" ht="16.5" customHeight="1">
      <c r="CG677" s="36">
        <f t="shared" si="240"/>
        <v>0</v>
      </c>
    </row>
    <row r="678" ht="16.5" customHeight="1">
      <c r="CG678" s="36">
        <f t="shared" si="240"/>
        <v>0</v>
      </c>
    </row>
    <row r="679" ht="16.5" customHeight="1">
      <c r="CG679" s="36">
        <f t="shared" si="240"/>
        <v>0</v>
      </c>
    </row>
    <row r="680" ht="16.5" customHeight="1">
      <c r="CG680" s="36">
        <f t="shared" si="240"/>
        <v>0</v>
      </c>
    </row>
    <row r="681" ht="16.5" customHeight="1">
      <c r="CG681" s="36">
        <f t="shared" si="240"/>
        <v>0</v>
      </c>
    </row>
    <row r="682" ht="16.5" customHeight="1">
      <c r="CG682" s="36">
        <f t="shared" si="240"/>
        <v>0</v>
      </c>
    </row>
    <row r="683" ht="16.5" customHeight="1">
      <c r="CG683" s="36">
        <f t="shared" si="240"/>
        <v>0</v>
      </c>
    </row>
    <row r="684" ht="16.5" customHeight="1">
      <c r="CG684" s="36">
        <f t="shared" si="240"/>
        <v>0</v>
      </c>
    </row>
    <row r="685" ht="16.5" customHeight="1">
      <c r="CG685" s="36">
        <f t="shared" si="240"/>
        <v>0</v>
      </c>
    </row>
    <row r="686" ht="16.5" customHeight="1">
      <c r="CG686" s="36">
        <f t="shared" si="240"/>
        <v>0</v>
      </c>
    </row>
    <row r="687" ht="16.5" customHeight="1">
      <c r="CG687" s="36">
        <f t="shared" si="240"/>
        <v>0</v>
      </c>
    </row>
    <row r="688" ht="16.5" customHeight="1">
      <c r="CG688" s="36">
        <f t="shared" si="240"/>
        <v>0</v>
      </c>
    </row>
    <row r="689" ht="16.5" customHeight="1">
      <c r="CG689" s="36">
        <f t="shared" si="240"/>
        <v>0</v>
      </c>
    </row>
    <row r="690" ht="16.5" customHeight="1">
      <c r="CG690" s="36">
        <f t="shared" si="240"/>
        <v>0</v>
      </c>
    </row>
    <row r="691" ht="16.5" customHeight="1">
      <c r="CG691" s="36">
        <f t="shared" si="240"/>
        <v>0</v>
      </c>
    </row>
    <row r="692" ht="16.5" customHeight="1">
      <c r="CG692" s="36">
        <f t="shared" si="240"/>
        <v>0</v>
      </c>
    </row>
    <row r="693" ht="16.5" customHeight="1">
      <c r="CG693" s="36">
        <f t="shared" si="240"/>
        <v>0</v>
      </c>
    </row>
    <row r="694" ht="16.5" customHeight="1">
      <c r="CG694" s="36">
        <f t="shared" si="240"/>
        <v>0</v>
      </c>
    </row>
    <row r="695" ht="16.5" customHeight="1">
      <c r="CG695" s="36">
        <f t="shared" si="240"/>
        <v>0</v>
      </c>
    </row>
    <row r="696" ht="16.5" customHeight="1">
      <c r="CG696" s="36">
        <f t="shared" si="240"/>
        <v>0</v>
      </c>
    </row>
    <row r="697" ht="16.5" customHeight="1">
      <c r="CG697" s="36">
        <f t="shared" si="240"/>
        <v>0</v>
      </c>
    </row>
    <row r="698" ht="16.5" customHeight="1">
      <c r="CG698" s="36">
        <f t="shared" si="240"/>
        <v>0</v>
      </c>
    </row>
    <row r="699" ht="16.5" customHeight="1">
      <c r="CG699" s="36">
        <f t="shared" si="240"/>
        <v>0</v>
      </c>
    </row>
    <row r="700" ht="16.5" customHeight="1">
      <c r="CG700" s="36">
        <f t="shared" si="240"/>
        <v>0</v>
      </c>
    </row>
    <row r="701" ht="16.5" customHeight="1">
      <c r="CG701" s="36">
        <f t="shared" si="240"/>
        <v>0</v>
      </c>
    </row>
    <row r="702" ht="16.5" customHeight="1">
      <c r="CG702" s="36">
        <f t="shared" si="240"/>
        <v>0</v>
      </c>
    </row>
    <row r="703" ht="16.5" customHeight="1">
      <c r="CG703" s="36">
        <f t="shared" si="240"/>
        <v>0</v>
      </c>
    </row>
    <row r="704" ht="16.5" customHeight="1">
      <c r="CG704" s="36">
        <f t="shared" si="240"/>
        <v>0</v>
      </c>
    </row>
    <row r="705" ht="16.5" customHeight="1">
      <c r="CG705" s="36">
        <f t="shared" si="240"/>
        <v>0</v>
      </c>
    </row>
    <row r="706" ht="16.5" customHeight="1">
      <c r="CG706" s="36">
        <f t="shared" si="240"/>
        <v>0</v>
      </c>
    </row>
    <row r="707" ht="16.5" customHeight="1">
      <c r="CG707" s="36">
        <f t="shared" si="240"/>
        <v>0</v>
      </c>
    </row>
    <row r="708" ht="16.5" customHeight="1">
      <c r="CG708" s="36">
        <f t="shared" si="240"/>
        <v>0</v>
      </c>
    </row>
    <row r="709" ht="16.5" customHeight="1">
      <c r="CG709" s="36">
        <f aca="true" t="shared" si="241" ref="CG709:CG772">S709</f>
        <v>0</v>
      </c>
    </row>
    <row r="710" ht="16.5" customHeight="1">
      <c r="CG710" s="36">
        <f t="shared" si="241"/>
        <v>0</v>
      </c>
    </row>
    <row r="711" ht="16.5" customHeight="1">
      <c r="CG711" s="36">
        <f t="shared" si="241"/>
        <v>0</v>
      </c>
    </row>
    <row r="712" ht="16.5" customHeight="1">
      <c r="CG712" s="36">
        <f t="shared" si="241"/>
        <v>0</v>
      </c>
    </row>
    <row r="713" ht="16.5" customHeight="1">
      <c r="CG713" s="36">
        <f t="shared" si="241"/>
        <v>0</v>
      </c>
    </row>
    <row r="714" ht="16.5" customHeight="1">
      <c r="CG714" s="36">
        <f t="shared" si="241"/>
        <v>0</v>
      </c>
    </row>
    <row r="715" ht="16.5" customHeight="1">
      <c r="CG715" s="36">
        <f t="shared" si="241"/>
        <v>0</v>
      </c>
    </row>
    <row r="716" ht="16.5" customHeight="1">
      <c r="CG716" s="36">
        <f t="shared" si="241"/>
        <v>0</v>
      </c>
    </row>
    <row r="717" ht="16.5" customHeight="1">
      <c r="CG717" s="36">
        <f t="shared" si="241"/>
        <v>0</v>
      </c>
    </row>
    <row r="718" ht="16.5" customHeight="1">
      <c r="CG718" s="36">
        <f t="shared" si="241"/>
        <v>0</v>
      </c>
    </row>
    <row r="719" ht="16.5" customHeight="1">
      <c r="CG719" s="36">
        <f t="shared" si="241"/>
        <v>0</v>
      </c>
    </row>
    <row r="720" ht="16.5" customHeight="1">
      <c r="CG720" s="36">
        <f t="shared" si="241"/>
        <v>0</v>
      </c>
    </row>
    <row r="721" ht="16.5" customHeight="1">
      <c r="CG721" s="36">
        <f t="shared" si="241"/>
        <v>0</v>
      </c>
    </row>
    <row r="722" ht="16.5" customHeight="1">
      <c r="CG722" s="36">
        <f t="shared" si="241"/>
        <v>0</v>
      </c>
    </row>
    <row r="723" ht="16.5" customHeight="1">
      <c r="CG723" s="36">
        <f t="shared" si="241"/>
        <v>0</v>
      </c>
    </row>
    <row r="724" ht="16.5" customHeight="1">
      <c r="CG724" s="36">
        <f t="shared" si="241"/>
        <v>0</v>
      </c>
    </row>
    <row r="725" ht="16.5" customHeight="1">
      <c r="CG725" s="36">
        <f t="shared" si="241"/>
        <v>0</v>
      </c>
    </row>
    <row r="726" ht="16.5" customHeight="1">
      <c r="CG726" s="36">
        <f t="shared" si="241"/>
        <v>0</v>
      </c>
    </row>
    <row r="727" ht="16.5" customHeight="1">
      <c r="CG727" s="36">
        <f t="shared" si="241"/>
        <v>0</v>
      </c>
    </row>
    <row r="728" ht="16.5" customHeight="1">
      <c r="CG728" s="36">
        <f t="shared" si="241"/>
        <v>0</v>
      </c>
    </row>
    <row r="729" ht="16.5" customHeight="1">
      <c r="CG729" s="36">
        <f t="shared" si="241"/>
        <v>0</v>
      </c>
    </row>
    <row r="730" ht="16.5" customHeight="1">
      <c r="CG730" s="36">
        <f t="shared" si="241"/>
        <v>0</v>
      </c>
    </row>
    <row r="731" ht="16.5" customHeight="1">
      <c r="CG731" s="36">
        <f t="shared" si="241"/>
        <v>0</v>
      </c>
    </row>
    <row r="732" ht="16.5" customHeight="1">
      <c r="CG732" s="36">
        <f t="shared" si="241"/>
        <v>0</v>
      </c>
    </row>
    <row r="733" ht="16.5" customHeight="1">
      <c r="CG733" s="36">
        <f t="shared" si="241"/>
        <v>0</v>
      </c>
    </row>
    <row r="734" ht="16.5" customHeight="1">
      <c r="CG734" s="36">
        <f t="shared" si="241"/>
        <v>0</v>
      </c>
    </row>
    <row r="735" ht="16.5" customHeight="1">
      <c r="CG735" s="36">
        <f t="shared" si="241"/>
        <v>0</v>
      </c>
    </row>
    <row r="736" ht="16.5" customHeight="1">
      <c r="CG736" s="36">
        <f t="shared" si="241"/>
        <v>0</v>
      </c>
    </row>
    <row r="737" ht="16.5" customHeight="1">
      <c r="CG737" s="36">
        <f t="shared" si="241"/>
        <v>0</v>
      </c>
    </row>
    <row r="738" ht="16.5" customHeight="1">
      <c r="CG738" s="36">
        <f t="shared" si="241"/>
        <v>0</v>
      </c>
    </row>
    <row r="739" ht="16.5" customHeight="1">
      <c r="CG739" s="36">
        <f t="shared" si="241"/>
        <v>0</v>
      </c>
    </row>
    <row r="740" ht="16.5" customHeight="1">
      <c r="CG740" s="36">
        <f t="shared" si="241"/>
        <v>0</v>
      </c>
    </row>
    <row r="741" ht="16.5" customHeight="1">
      <c r="CG741" s="36">
        <f t="shared" si="241"/>
        <v>0</v>
      </c>
    </row>
    <row r="742" ht="16.5" customHeight="1">
      <c r="CG742" s="36">
        <f t="shared" si="241"/>
        <v>0</v>
      </c>
    </row>
    <row r="743" ht="16.5" customHeight="1">
      <c r="CG743" s="36">
        <f t="shared" si="241"/>
        <v>0</v>
      </c>
    </row>
    <row r="744" ht="16.5" customHeight="1">
      <c r="CG744" s="36">
        <f t="shared" si="241"/>
        <v>0</v>
      </c>
    </row>
    <row r="745" ht="16.5" customHeight="1">
      <c r="CG745" s="36">
        <f t="shared" si="241"/>
        <v>0</v>
      </c>
    </row>
    <row r="746" ht="16.5" customHeight="1">
      <c r="CG746" s="36">
        <f t="shared" si="241"/>
        <v>0</v>
      </c>
    </row>
    <row r="747" ht="16.5" customHeight="1">
      <c r="CG747" s="36">
        <f t="shared" si="241"/>
        <v>0</v>
      </c>
    </row>
    <row r="748" ht="16.5" customHeight="1">
      <c r="CG748" s="36">
        <f t="shared" si="241"/>
        <v>0</v>
      </c>
    </row>
    <row r="749" ht="16.5" customHeight="1">
      <c r="CG749" s="36">
        <f t="shared" si="241"/>
        <v>0</v>
      </c>
    </row>
    <row r="750" ht="16.5" customHeight="1">
      <c r="CG750" s="36">
        <f t="shared" si="241"/>
        <v>0</v>
      </c>
    </row>
    <row r="751" ht="16.5" customHeight="1">
      <c r="CG751" s="36">
        <f t="shared" si="241"/>
        <v>0</v>
      </c>
    </row>
    <row r="752" ht="16.5" customHeight="1">
      <c r="CG752" s="36">
        <f t="shared" si="241"/>
        <v>0</v>
      </c>
    </row>
    <row r="753" ht="16.5" customHeight="1">
      <c r="CG753" s="36">
        <f t="shared" si="241"/>
        <v>0</v>
      </c>
    </row>
    <row r="754" ht="16.5" customHeight="1">
      <c r="CG754" s="36">
        <f t="shared" si="241"/>
        <v>0</v>
      </c>
    </row>
    <row r="755" ht="16.5" customHeight="1">
      <c r="CG755" s="36">
        <f t="shared" si="241"/>
        <v>0</v>
      </c>
    </row>
    <row r="756" ht="16.5" customHeight="1">
      <c r="CG756" s="36">
        <f t="shared" si="241"/>
        <v>0</v>
      </c>
    </row>
    <row r="757" ht="16.5" customHeight="1">
      <c r="CG757" s="36">
        <f t="shared" si="241"/>
        <v>0</v>
      </c>
    </row>
    <row r="758" ht="16.5" customHeight="1">
      <c r="CG758" s="36">
        <f t="shared" si="241"/>
        <v>0</v>
      </c>
    </row>
    <row r="759" ht="16.5" customHeight="1">
      <c r="CG759" s="36">
        <f t="shared" si="241"/>
        <v>0</v>
      </c>
    </row>
    <row r="760" ht="16.5" customHeight="1">
      <c r="CG760" s="36">
        <f t="shared" si="241"/>
        <v>0</v>
      </c>
    </row>
    <row r="761" ht="16.5" customHeight="1">
      <c r="CG761" s="36">
        <f t="shared" si="241"/>
        <v>0</v>
      </c>
    </row>
    <row r="762" ht="16.5" customHeight="1">
      <c r="CG762" s="36">
        <f t="shared" si="241"/>
        <v>0</v>
      </c>
    </row>
    <row r="763" ht="16.5" customHeight="1">
      <c r="CG763" s="36">
        <f t="shared" si="241"/>
        <v>0</v>
      </c>
    </row>
    <row r="764" ht="16.5" customHeight="1">
      <c r="CG764" s="36">
        <f t="shared" si="241"/>
        <v>0</v>
      </c>
    </row>
    <row r="765" ht="16.5" customHeight="1">
      <c r="CG765" s="36">
        <f t="shared" si="241"/>
        <v>0</v>
      </c>
    </row>
    <row r="766" ht="16.5" customHeight="1">
      <c r="CG766" s="36">
        <f t="shared" si="241"/>
        <v>0</v>
      </c>
    </row>
    <row r="767" ht="16.5" customHeight="1">
      <c r="CG767" s="36">
        <f t="shared" si="241"/>
        <v>0</v>
      </c>
    </row>
    <row r="768" ht="16.5" customHeight="1">
      <c r="CG768" s="36">
        <f t="shared" si="241"/>
        <v>0</v>
      </c>
    </row>
    <row r="769" ht="16.5" customHeight="1">
      <c r="CG769" s="36">
        <f t="shared" si="241"/>
        <v>0</v>
      </c>
    </row>
    <row r="770" ht="16.5" customHeight="1">
      <c r="CG770" s="36">
        <f t="shared" si="241"/>
        <v>0</v>
      </c>
    </row>
    <row r="771" ht="16.5" customHeight="1">
      <c r="CG771" s="36">
        <f t="shared" si="241"/>
        <v>0</v>
      </c>
    </row>
    <row r="772" ht="16.5" customHeight="1">
      <c r="CG772" s="36">
        <f t="shared" si="241"/>
        <v>0</v>
      </c>
    </row>
    <row r="773" ht="16.5" customHeight="1">
      <c r="CG773" s="36">
        <f aca="true" t="shared" si="242" ref="CG773:CG836">S773</f>
        <v>0</v>
      </c>
    </row>
    <row r="774" ht="16.5" customHeight="1">
      <c r="CG774" s="36">
        <f t="shared" si="242"/>
        <v>0</v>
      </c>
    </row>
    <row r="775" ht="16.5" customHeight="1">
      <c r="CG775" s="36">
        <f t="shared" si="242"/>
        <v>0</v>
      </c>
    </row>
    <row r="776" ht="16.5" customHeight="1">
      <c r="CG776" s="36">
        <f t="shared" si="242"/>
        <v>0</v>
      </c>
    </row>
    <row r="777" ht="16.5" customHeight="1">
      <c r="CG777" s="36">
        <f t="shared" si="242"/>
        <v>0</v>
      </c>
    </row>
    <row r="778" ht="16.5" customHeight="1">
      <c r="CG778" s="36">
        <f t="shared" si="242"/>
        <v>0</v>
      </c>
    </row>
    <row r="779" ht="16.5" customHeight="1">
      <c r="CG779" s="36">
        <f t="shared" si="242"/>
        <v>0</v>
      </c>
    </row>
    <row r="780" ht="16.5" customHeight="1">
      <c r="CG780" s="36">
        <f t="shared" si="242"/>
        <v>0</v>
      </c>
    </row>
    <row r="781" ht="16.5" customHeight="1">
      <c r="CG781" s="36">
        <f t="shared" si="242"/>
        <v>0</v>
      </c>
    </row>
    <row r="782" ht="16.5" customHeight="1">
      <c r="CG782" s="36">
        <f t="shared" si="242"/>
        <v>0</v>
      </c>
    </row>
    <row r="783" ht="16.5" customHeight="1">
      <c r="CG783" s="36">
        <f t="shared" si="242"/>
        <v>0</v>
      </c>
    </row>
    <row r="784" ht="16.5" customHeight="1">
      <c r="CG784" s="36">
        <f t="shared" si="242"/>
        <v>0</v>
      </c>
    </row>
    <row r="785" ht="16.5" customHeight="1">
      <c r="CG785" s="36">
        <f t="shared" si="242"/>
        <v>0</v>
      </c>
    </row>
    <row r="786" ht="16.5" customHeight="1">
      <c r="CG786" s="36">
        <f t="shared" si="242"/>
        <v>0</v>
      </c>
    </row>
    <row r="787" ht="16.5" customHeight="1">
      <c r="CG787" s="36">
        <f t="shared" si="242"/>
        <v>0</v>
      </c>
    </row>
    <row r="788" ht="16.5" customHeight="1">
      <c r="CG788" s="36">
        <f t="shared" si="242"/>
        <v>0</v>
      </c>
    </row>
    <row r="789" ht="16.5" customHeight="1">
      <c r="CG789" s="36">
        <f t="shared" si="242"/>
        <v>0</v>
      </c>
    </row>
    <row r="790" ht="16.5" customHeight="1">
      <c r="CG790" s="36">
        <f t="shared" si="242"/>
        <v>0</v>
      </c>
    </row>
    <row r="791" ht="16.5" customHeight="1">
      <c r="CG791" s="36">
        <f t="shared" si="242"/>
        <v>0</v>
      </c>
    </row>
    <row r="792" ht="16.5" customHeight="1">
      <c r="CG792" s="36">
        <f t="shared" si="242"/>
        <v>0</v>
      </c>
    </row>
    <row r="793" ht="16.5" customHeight="1">
      <c r="CG793" s="36">
        <f t="shared" si="242"/>
        <v>0</v>
      </c>
    </row>
    <row r="794" ht="16.5" customHeight="1">
      <c r="CG794" s="36">
        <f t="shared" si="242"/>
        <v>0</v>
      </c>
    </row>
    <row r="795" ht="16.5" customHeight="1">
      <c r="CG795" s="36">
        <f t="shared" si="242"/>
        <v>0</v>
      </c>
    </row>
    <row r="796" ht="16.5" customHeight="1">
      <c r="CG796" s="36">
        <f t="shared" si="242"/>
        <v>0</v>
      </c>
    </row>
    <row r="797" ht="16.5" customHeight="1">
      <c r="CG797" s="36">
        <f t="shared" si="242"/>
        <v>0</v>
      </c>
    </row>
    <row r="798" ht="16.5" customHeight="1">
      <c r="CG798" s="36">
        <f t="shared" si="242"/>
        <v>0</v>
      </c>
    </row>
    <row r="799" ht="16.5" customHeight="1">
      <c r="CG799" s="36">
        <f t="shared" si="242"/>
        <v>0</v>
      </c>
    </row>
    <row r="800" ht="16.5" customHeight="1">
      <c r="CG800" s="36">
        <f t="shared" si="242"/>
        <v>0</v>
      </c>
    </row>
    <row r="801" ht="16.5" customHeight="1">
      <c r="CG801" s="36">
        <f t="shared" si="242"/>
        <v>0</v>
      </c>
    </row>
    <row r="802" ht="16.5" customHeight="1">
      <c r="CG802" s="36">
        <f t="shared" si="242"/>
        <v>0</v>
      </c>
    </row>
    <row r="803" ht="16.5" customHeight="1">
      <c r="CG803" s="36">
        <f t="shared" si="242"/>
        <v>0</v>
      </c>
    </row>
    <row r="804" ht="16.5" customHeight="1">
      <c r="CG804" s="36">
        <f t="shared" si="242"/>
        <v>0</v>
      </c>
    </row>
    <row r="805" ht="16.5" customHeight="1">
      <c r="CG805" s="36">
        <f t="shared" si="242"/>
        <v>0</v>
      </c>
    </row>
    <row r="806" ht="16.5" customHeight="1">
      <c r="CG806" s="36">
        <f t="shared" si="242"/>
        <v>0</v>
      </c>
    </row>
    <row r="807" ht="16.5" customHeight="1">
      <c r="CG807" s="36">
        <f t="shared" si="242"/>
        <v>0</v>
      </c>
    </row>
    <row r="808" ht="16.5" customHeight="1">
      <c r="CG808" s="36">
        <f t="shared" si="242"/>
        <v>0</v>
      </c>
    </row>
    <row r="809" ht="16.5" customHeight="1">
      <c r="CG809" s="36">
        <f t="shared" si="242"/>
        <v>0</v>
      </c>
    </row>
    <row r="810" ht="16.5" customHeight="1">
      <c r="CG810" s="36">
        <f t="shared" si="242"/>
        <v>0</v>
      </c>
    </row>
    <row r="811" ht="16.5" customHeight="1">
      <c r="CG811" s="36">
        <f t="shared" si="242"/>
        <v>0</v>
      </c>
    </row>
    <row r="812" ht="16.5" customHeight="1">
      <c r="CG812" s="36">
        <f t="shared" si="242"/>
        <v>0</v>
      </c>
    </row>
    <row r="813" ht="16.5" customHeight="1">
      <c r="CG813" s="36">
        <f t="shared" si="242"/>
        <v>0</v>
      </c>
    </row>
    <row r="814" ht="16.5" customHeight="1">
      <c r="CG814" s="36">
        <f t="shared" si="242"/>
        <v>0</v>
      </c>
    </row>
    <row r="815" ht="16.5" customHeight="1">
      <c r="CG815" s="36">
        <f t="shared" si="242"/>
        <v>0</v>
      </c>
    </row>
    <row r="816" ht="16.5" customHeight="1">
      <c r="CG816" s="36">
        <f t="shared" si="242"/>
        <v>0</v>
      </c>
    </row>
    <row r="817" ht="16.5" customHeight="1">
      <c r="CG817" s="36">
        <f t="shared" si="242"/>
        <v>0</v>
      </c>
    </row>
    <row r="818" ht="16.5" customHeight="1">
      <c r="CG818" s="36">
        <f t="shared" si="242"/>
        <v>0</v>
      </c>
    </row>
    <row r="819" ht="16.5" customHeight="1">
      <c r="CG819" s="36">
        <f t="shared" si="242"/>
        <v>0</v>
      </c>
    </row>
    <row r="820" ht="16.5" customHeight="1">
      <c r="CG820" s="36">
        <f t="shared" si="242"/>
        <v>0</v>
      </c>
    </row>
    <row r="821" ht="16.5" customHeight="1">
      <c r="CG821" s="36">
        <f t="shared" si="242"/>
        <v>0</v>
      </c>
    </row>
    <row r="822" ht="16.5" customHeight="1">
      <c r="CG822" s="36">
        <f t="shared" si="242"/>
        <v>0</v>
      </c>
    </row>
    <row r="823" ht="16.5" customHeight="1">
      <c r="CG823" s="36">
        <f t="shared" si="242"/>
        <v>0</v>
      </c>
    </row>
    <row r="824" ht="16.5" customHeight="1">
      <c r="CG824" s="36">
        <f t="shared" si="242"/>
        <v>0</v>
      </c>
    </row>
    <row r="825" ht="16.5" customHeight="1">
      <c r="CG825" s="36">
        <f t="shared" si="242"/>
        <v>0</v>
      </c>
    </row>
    <row r="826" ht="16.5" customHeight="1">
      <c r="CG826" s="36">
        <f t="shared" si="242"/>
        <v>0</v>
      </c>
    </row>
    <row r="827" ht="16.5" customHeight="1">
      <c r="CG827" s="36">
        <f t="shared" si="242"/>
        <v>0</v>
      </c>
    </row>
    <row r="828" ht="16.5" customHeight="1">
      <c r="CG828" s="36">
        <f t="shared" si="242"/>
        <v>0</v>
      </c>
    </row>
    <row r="829" ht="16.5" customHeight="1">
      <c r="CG829" s="36">
        <f t="shared" si="242"/>
        <v>0</v>
      </c>
    </row>
    <row r="830" ht="16.5" customHeight="1">
      <c r="CG830" s="36">
        <f t="shared" si="242"/>
        <v>0</v>
      </c>
    </row>
    <row r="831" ht="16.5" customHeight="1">
      <c r="CG831" s="36">
        <f t="shared" si="242"/>
        <v>0</v>
      </c>
    </row>
    <row r="832" ht="16.5" customHeight="1">
      <c r="CG832" s="36">
        <f t="shared" si="242"/>
        <v>0</v>
      </c>
    </row>
    <row r="833" ht="16.5" customHeight="1">
      <c r="CG833" s="36">
        <f t="shared" si="242"/>
        <v>0</v>
      </c>
    </row>
    <row r="834" ht="16.5" customHeight="1">
      <c r="CG834" s="36">
        <f t="shared" si="242"/>
        <v>0</v>
      </c>
    </row>
    <row r="835" ht="16.5" customHeight="1">
      <c r="CG835" s="36">
        <f t="shared" si="242"/>
        <v>0</v>
      </c>
    </row>
    <row r="836" ht="16.5" customHeight="1">
      <c r="CG836" s="36">
        <f t="shared" si="242"/>
        <v>0</v>
      </c>
    </row>
    <row r="837" ht="16.5" customHeight="1">
      <c r="CG837" s="36">
        <f aca="true" t="shared" si="243" ref="CG837:CG900">S837</f>
        <v>0</v>
      </c>
    </row>
    <row r="838" ht="16.5" customHeight="1">
      <c r="CG838" s="36">
        <f t="shared" si="243"/>
        <v>0</v>
      </c>
    </row>
    <row r="839" ht="16.5" customHeight="1">
      <c r="CG839" s="36">
        <f t="shared" si="243"/>
        <v>0</v>
      </c>
    </row>
    <row r="840" ht="16.5" customHeight="1">
      <c r="CG840" s="36">
        <f t="shared" si="243"/>
        <v>0</v>
      </c>
    </row>
    <row r="841" ht="16.5" customHeight="1">
      <c r="CG841" s="36">
        <f t="shared" si="243"/>
        <v>0</v>
      </c>
    </row>
    <row r="842" ht="16.5" customHeight="1">
      <c r="CG842" s="36">
        <f t="shared" si="243"/>
        <v>0</v>
      </c>
    </row>
    <row r="843" ht="16.5" customHeight="1">
      <c r="CG843" s="36">
        <f t="shared" si="243"/>
        <v>0</v>
      </c>
    </row>
    <row r="844" ht="16.5" customHeight="1">
      <c r="CG844" s="36">
        <f t="shared" si="243"/>
        <v>0</v>
      </c>
    </row>
    <row r="845" ht="16.5" customHeight="1">
      <c r="CG845" s="36">
        <f t="shared" si="243"/>
        <v>0</v>
      </c>
    </row>
    <row r="846" ht="16.5" customHeight="1">
      <c r="CG846" s="36">
        <f t="shared" si="243"/>
        <v>0</v>
      </c>
    </row>
    <row r="847" ht="16.5" customHeight="1">
      <c r="CG847" s="36">
        <f t="shared" si="243"/>
        <v>0</v>
      </c>
    </row>
    <row r="848" ht="16.5" customHeight="1">
      <c r="CG848" s="36">
        <f t="shared" si="243"/>
        <v>0</v>
      </c>
    </row>
    <row r="849" ht="16.5" customHeight="1">
      <c r="CG849" s="36">
        <f t="shared" si="243"/>
        <v>0</v>
      </c>
    </row>
    <row r="850" ht="16.5" customHeight="1">
      <c r="CG850" s="36">
        <f t="shared" si="243"/>
        <v>0</v>
      </c>
    </row>
    <row r="851" ht="16.5" customHeight="1">
      <c r="CG851" s="36">
        <f t="shared" si="243"/>
        <v>0</v>
      </c>
    </row>
    <row r="852" ht="16.5" customHeight="1">
      <c r="CG852" s="36">
        <f t="shared" si="243"/>
        <v>0</v>
      </c>
    </row>
    <row r="853" ht="16.5" customHeight="1">
      <c r="CG853" s="36">
        <f t="shared" si="243"/>
        <v>0</v>
      </c>
    </row>
    <row r="854" ht="16.5" customHeight="1">
      <c r="CG854" s="36">
        <f t="shared" si="243"/>
        <v>0</v>
      </c>
    </row>
    <row r="855" ht="16.5" customHeight="1">
      <c r="CG855" s="36">
        <f t="shared" si="243"/>
        <v>0</v>
      </c>
    </row>
    <row r="856" ht="16.5" customHeight="1">
      <c r="CG856" s="36">
        <f t="shared" si="243"/>
        <v>0</v>
      </c>
    </row>
    <row r="857" ht="16.5" customHeight="1">
      <c r="CG857" s="36">
        <f t="shared" si="243"/>
        <v>0</v>
      </c>
    </row>
    <row r="858" ht="16.5" customHeight="1">
      <c r="CG858" s="36">
        <f t="shared" si="243"/>
        <v>0</v>
      </c>
    </row>
    <row r="859" ht="16.5" customHeight="1">
      <c r="CG859" s="36">
        <f t="shared" si="243"/>
        <v>0</v>
      </c>
    </row>
    <row r="860" ht="16.5" customHeight="1">
      <c r="CG860" s="36">
        <f t="shared" si="243"/>
        <v>0</v>
      </c>
    </row>
    <row r="861" ht="16.5" customHeight="1">
      <c r="CG861" s="36">
        <f t="shared" si="243"/>
        <v>0</v>
      </c>
    </row>
    <row r="862" ht="16.5" customHeight="1">
      <c r="CG862" s="36">
        <f t="shared" si="243"/>
        <v>0</v>
      </c>
    </row>
    <row r="863" ht="16.5" customHeight="1">
      <c r="CG863" s="36">
        <f t="shared" si="243"/>
        <v>0</v>
      </c>
    </row>
    <row r="864" ht="16.5" customHeight="1">
      <c r="CG864" s="36">
        <f t="shared" si="243"/>
        <v>0</v>
      </c>
    </row>
    <row r="865" ht="16.5" customHeight="1">
      <c r="CG865" s="36">
        <f t="shared" si="243"/>
        <v>0</v>
      </c>
    </row>
    <row r="866" ht="16.5" customHeight="1">
      <c r="CG866" s="36">
        <f t="shared" si="243"/>
        <v>0</v>
      </c>
    </row>
    <row r="867" ht="16.5" customHeight="1">
      <c r="CG867" s="36">
        <f t="shared" si="243"/>
        <v>0</v>
      </c>
    </row>
    <row r="868" ht="16.5" customHeight="1">
      <c r="CG868" s="36">
        <f t="shared" si="243"/>
        <v>0</v>
      </c>
    </row>
    <row r="869" ht="16.5" customHeight="1">
      <c r="CG869" s="36">
        <f t="shared" si="243"/>
        <v>0</v>
      </c>
    </row>
    <row r="870" ht="16.5" customHeight="1">
      <c r="CG870" s="36">
        <f t="shared" si="243"/>
        <v>0</v>
      </c>
    </row>
    <row r="871" ht="16.5" customHeight="1">
      <c r="CG871" s="36">
        <f t="shared" si="243"/>
        <v>0</v>
      </c>
    </row>
    <row r="872" ht="16.5" customHeight="1">
      <c r="CG872" s="36">
        <f t="shared" si="243"/>
        <v>0</v>
      </c>
    </row>
    <row r="873" ht="16.5" customHeight="1">
      <c r="CG873" s="36">
        <f t="shared" si="243"/>
        <v>0</v>
      </c>
    </row>
    <row r="874" ht="16.5" customHeight="1">
      <c r="CG874" s="36">
        <f t="shared" si="243"/>
        <v>0</v>
      </c>
    </row>
    <row r="875" ht="16.5" customHeight="1">
      <c r="CG875" s="36">
        <f t="shared" si="243"/>
        <v>0</v>
      </c>
    </row>
    <row r="876" ht="16.5" customHeight="1">
      <c r="CG876" s="36">
        <f t="shared" si="243"/>
        <v>0</v>
      </c>
    </row>
    <row r="877" ht="16.5" customHeight="1">
      <c r="CG877" s="36">
        <f t="shared" si="243"/>
        <v>0</v>
      </c>
    </row>
    <row r="878" ht="16.5" customHeight="1">
      <c r="CG878" s="36">
        <f t="shared" si="243"/>
        <v>0</v>
      </c>
    </row>
    <row r="879" ht="16.5" customHeight="1">
      <c r="CG879" s="36">
        <f t="shared" si="243"/>
        <v>0</v>
      </c>
    </row>
    <row r="880" ht="16.5" customHeight="1">
      <c r="CG880" s="36">
        <f t="shared" si="243"/>
        <v>0</v>
      </c>
    </row>
    <row r="881" ht="16.5" customHeight="1">
      <c r="CG881" s="36">
        <f t="shared" si="243"/>
        <v>0</v>
      </c>
    </row>
    <row r="882" ht="16.5" customHeight="1">
      <c r="CG882" s="36">
        <f t="shared" si="243"/>
        <v>0</v>
      </c>
    </row>
    <row r="883" ht="16.5" customHeight="1">
      <c r="CG883" s="36">
        <f t="shared" si="243"/>
        <v>0</v>
      </c>
    </row>
    <row r="884" ht="16.5" customHeight="1">
      <c r="CG884" s="36">
        <f t="shared" si="243"/>
        <v>0</v>
      </c>
    </row>
    <row r="885" ht="16.5" customHeight="1">
      <c r="CG885" s="36">
        <f t="shared" si="243"/>
        <v>0</v>
      </c>
    </row>
    <row r="886" ht="16.5" customHeight="1">
      <c r="CG886" s="36">
        <f t="shared" si="243"/>
        <v>0</v>
      </c>
    </row>
    <row r="887" ht="16.5" customHeight="1">
      <c r="CG887" s="36">
        <f t="shared" si="243"/>
        <v>0</v>
      </c>
    </row>
    <row r="888" ht="16.5" customHeight="1">
      <c r="CG888" s="36">
        <f t="shared" si="243"/>
        <v>0</v>
      </c>
    </row>
    <row r="889" ht="16.5" customHeight="1">
      <c r="CG889" s="36">
        <f t="shared" si="243"/>
        <v>0</v>
      </c>
    </row>
    <row r="890" ht="16.5" customHeight="1">
      <c r="CG890" s="36">
        <f t="shared" si="243"/>
        <v>0</v>
      </c>
    </row>
    <row r="891" ht="16.5" customHeight="1">
      <c r="CG891" s="36">
        <f t="shared" si="243"/>
        <v>0</v>
      </c>
    </row>
    <row r="892" ht="16.5" customHeight="1">
      <c r="CG892" s="36">
        <f t="shared" si="243"/>
        <v>0</v>
      </c>
    </row>
    <row r="893" ht="16.5" customHeight="1">
      <c r="CG893" s="36">
        <f t="shared" si="243"/>
        <v>0</v>
      </c>
    </row>
    <row r="894" ht="16.5" customHeight="1">
      <c r="CG894" s="36">
        <f t="shared" si="243"/>
        <v>0</v>
      </c>
    </row>
    <row r="895" ht="16.5" customHeight="1">
      <c r="CG895" s="36">
        <f t="shared" si="243"/>
        <v>0</v>
      </c>
    </row>
    <row r="896" ht="16.5" customHeight="1">
      <c r="CG896" s="36">
        <f t="shared" si="243"/>
        <v>0</v>
      </c>
    </row>
    <row r="897" ht="16.5" customHeight="1">
      <c r="CG897" s="36">
        <f t="shared" si="243"/>
        <v>0</v>
      </c>
    </row>
    <row r="898" ht="16.5" customHeight="1">
      <c r="CG898" s="36">
        <f t="shared" si="243"/>
        <v>0</v>
      </c>
    </row>
    <row r="899" ht="16.5" customHeight="1">
      <c r="CG899" s="36">
        <f t="shared" si="243"/>
        <v>0</v>
      </c>
    </row>
    <row r="900" ht="16.5" customHeight="1">
      <c r="CG900" s="36">
        <f t="shared" si="243"/>
        <v>0</v>
      </c>
    </row>
    <row r="901" ht="16.5" customHeight="1">
      <c r="CG901" s="36">
        <f aca="true" t="shared" si="244" ref="CG901:CG964">S901</f>
        <v>0</v>
      </c>
    </row>
    <row r="902" ht="16.5" customHeight="1">
      <c r="CG902" s="36">
        <f t="shared" si="244"/>
        <v>0</v>
      </c>
    </row>
    <row r="903" ht="16.5" customHeight="1">
      <c r="CG903" s="36">
        <f t="shared" si="244"/>
        <v>0</v>
      </c>
    </row>
    <row r="904" ht="16.5" customHeight="1">
      <c r="CG904" s="36">
        <f t="shared" si="244"/>
        <v>0</v>
      </c>
    </row>
    <row r="905" ht="16.5" customHeight="1">
      <c r="CG905" s="36">
        <f t="shared" si="244"/>
        <v>0</v>
      </c>
    </row>
    <row r="906" ht="16.5" customHeight="1">
      <c r="CG906" s="36">
        <f t="shared" si="244"/>
        <v>0</v>
      </c>
    </row>
    <row r="907" ht="16.5" customHeight="1">
      <c r="CG907" s="36">
        <f t="shared" si="244"/>
        <v>0</v>
      </c>
    </row>
    <row r="908" ht="16.5" customHeight="1">
      <c r="CG908" s="36">
        <f t="shared" si="244"/>
        <v>0</v>
      </c>
    </row>
    <row r="909" ht="16.5" customHeight="1">
      <c r="CG909" s="36">
        <f t="shared" si="244"/>
        <v>0</v>
      </c>
    </row>
    <row r="910" ht="16.5" customHeight="1">
      <c r="CG910" s="36">
        <f t="shared" si="244"/>
        <v>0</v>
      </c>
    </row>
    <row r="911" ht="16.5" customHeight="1">
      <c r="CG911" s="36">
        <f t="shared" si="244"/>
        <v>0</v>
      </c>
    </row>
    <row r="912" ht="16.5" customHeight="1">
      <c r="CG912" s="36">
        <f t="shared" si="244"/>
        <v>0</v>
      </c>
    </row>
    <row r="913" ht="16.5" customHeight="1">
      <c r="CG913" s="36">
        <f t="shared" si="244"/>
        <v>0</v>
      </c>
    </row>
    <row r="914" ht="16.5" customHeight="1">
      <c r="CG914" s="36">
        <f t="shared" si="244"/>
        <v>0</v>
      </c>
    </row>
    <row r="915" ht="16.5" customHeight="1">
      <c r="CG915" s="36">
        <f t="shared" si="244"/>
        <v>0</v>
      </c>
    </row>
    <row r="916" ht="16.5" customHeight="1">
      <c r="CG916" s="36">
        <f t="shared" si="244"/>
        <v>0</v>
      </c>
    </row>
    <row r="917" ht="16.5" customHeight="1">
      <c r="CG917" s="36">
        <f t="shared" si="244"/>
        <v>0</v>
      </c>
    </row>
    <row r="918" ht="16.5" customHeight="1">
      <c r="CG918" s="36">
        <f t="shared" si="244"/>
        <v>0</v>
      </c>
    </row>
    <row r="919" ht="16.5" customHeight="1">
      <c r="CG919" s="36">
        <f t="shared" si="244"/>
        <v>0</v>
      </c>
    </row>
    <row r="920" ht="16.5" customHeight="1">
      <c r="CG920" s="36">
        <f t="shared" si="244"/>
        <v>0</v>
      </c>
    </row>
    <row r="921" ht="16.5" customHeight="1">
      <c r="CG921" s="36">
        <f t="shared" si="244"/>
        <v>0</v>
      </c>
    </row>
    <row r="922" ht="16.5" customHeight="1">
      <c r="CG922" s="36">
        <f t="shared" si="244"/>
        <v>0</v>
      </c>
    </row>
    <row r="923" ht="16.5" customHeight="1">
      <c r="CG923" s="36">
        <f t="shared" si="244"/>
        <v>0</v>
      </c>
    </row>
    <row r="924" ht="16.5" customHeight="1">
      <c r="CG924" s="36">
        <f t="shared" si="244"/>
        <v>0</v>
      </c>
    </row>
    <row r="925" ht="16.5" customHeight="1">
      <c r="CG925" s="36">
        <f t="shared" si="244"/>
        <v>0</v>
      </c>
    </row>
    <row r="926" ht="16.5" customHeight="1">
      <c r="CG926" s="36">
        <f t="shared" si="244"/>
        <v>0</v>
      </c>
    </row>
    <row r="927" ht="16.5" customHeight="1">
      <c r="CG927" s="36">
        <f t="shared" si="244"/>
        <v>0</v>
      </c>
    </row>
    <row r="928" ht="16.5" customHeight="1">
      <c r="CG928" s="36">
        <f t="shared" si="244"/>
        <v>0</v>
      </c>
    </row>
    <row r="929" ht="16.5" customHeight="1">
      <c r="CG929" s="36">
        <f t="shared" si="244"/>
        <v>0</v>
      </c>
    </row>
    <row r="930" ht="16.5" customHeight="1">
      <c r="CG930" s="36">
        <f t="shared" si="244"/>
        <v>0</v>
      </c>
    </row>
    <row r="931" ht="16.5" customHeight="1">
      <c r="CG931" s="36">
        <f t="shared" si="244"/>
        <v>0</v>
      </c>
    </row>
    <row r="932" ht="16.5" customHeight="1">
      <c r="CG932" s="36">
        <f t="shared" si="244"/>
        <v>0</v>
      </c>
    </row>
    <row r="933" ht="16.5" customHeight="1">
      <c r="CG933" s="36">
        <f t="shared" si="244"/>
        <v>0</v>
      </c>
    </row>
    <row r="934" ht="16.5" customHeight="1">
      <c r="CG934" s="36">
        <f t="shared" si="244"/>
        <v>0</v>
      </c>
    </row>
    <row r="935" ht="16.5" customHeight="1">
      <c r="CG935" s="36">
        <f t="shared" si="244"/>
        <v>0</v>
      </c>
    </row>
    <row r="936" ht="16.5" customHeight="1">
      <c r="CG936" s="36">
        <f t="shared" si="244"/>
        <v>0</v>
      </c>
    </row>
    <row r="937" ht="16.5" customHeight="1">
      <c r="CG937" s="36">
        <f t="shared" si="244"/>
        <v>0</v>
      </c>
    </row>
    <row r="938" ht="16.5" customHeight="1">
      <c r="CG938" s="36">
        <f t="shared" si="244"/>
        <v>0</v>
      </c>
    </row>
    <row r="939" ht="16.5" customHeight="1">
      <c r="CG939" s="36">
        <f t="shared" si="244"/>
        <v>0</v>
      </c>
    </row>
    <row r="940" ht="16.5" customHeight="1">
      <c r="CG940" s="36">
        <f t="shared" si="244"/>
        <v>0</v>
      </c>
    </row>
    <row r="941" ht="16.5" customHeight="1">
      <c r="CG941" s="36">
        <f t="shared" si="244"/>
        <v>0</v>
      </c>
    </row>
    <row r="942" ht="16.5" customHeight="1">
      <c r="CG942" s="36">
        <f t="shared" si="244"/>
        <v>0</v>
      </c>
    </row>
    <row r="943" ht="16.5" customHeight="1">
      <c r="CG943" s="36">
        <f t="shared" si="244"/>
        <v>0</v>
      </c>
    </row>
    <row r="944" ht="16.5" customHeight="1">
      <c r="CG944" s="36">
        <f t="shared" si="244"/>
        <v>0</v>
      </c>
    </row>
    <row r="945" ht="16.5" customHeight="1">
      <c r="CG945" s="36">
        <f t="shared" si="244"/>
        <v>0</v>
      </c>
    </row>
    <row r="946" ht="16.5" customHeight="1">
      <c r="CG946" s="36">
        <f t="shared" si="244"/>
        <v>0</v>
      </c>
    </row>
    <row r="947" ht="16.5" customHeight="1">
      <c r="CG947" s="36">
        <f t="shared" si="244"/>
        <v>0</v>
      </c>
    </row>
    <row r="948" ht="16.5" customHeight="1">
      <c r="CG948" s="36">
        <f t="shared" si="244"/>
        <v>0</v>
      </c>
    </row>
    <row r="949" ht="16.5" customHeight="1">
      <c r="CG949" s="36">
        <f t="shared" si="244"/>
        <v>0</v>
      </c>
    </row>
    <row r="950" ht="16.5" customHeight="1">
      <c r="CG950" s="36">
        <f t="shared" si="244"/>
        <v>0</v>
      </c>
    </row>
    <row r="951" ht="16.5" customHeight="1">
      <c r="CG951" s="36">
        <f t="shared" si="244"/>
        <v>0</v>
      </c>
    </row>
    <row r="952" ht="16.5" customHeight="1">
      <c r="CG952" s="36">
        <f t="shared" si="244"/>
        <v>0</v>
      </c>
    </row>
    <row r="953" ht="16.5" customHeight="1">
      <c r="CG953" s="36">
        <f t="shared" si="244"/>
        <v>0</v>
      </c>
    </row>
    <row r="954" ht="16.5" customHeight="1">
      <c r="CG954" s="36">
        <f t="shared" si="244"/>
        <v>0</v>
      </c>
    </row>
    <row r="955" ht="16.5" customHeight="1">
      <c r="CG955" s="36">
        <f t="shared" si="244"/>
        <v>0</v>
      </c>
    </row>
    <row r="956" ht="16.5" customHeight="1">
      <c r="CG956" s="36">
        <f t="shared" si="244"/>
        <v>0</v>
      </c>
    </row>
    <row r="957" ht="16.5" customHeight="1">
      <c r="CG957" s="36">
        <f t="shared" si="244"/>
        <v>0</v>
      </c>
    </row>
    <row r="958" ht="16.5" customHeight="1">
      <c r="CG958" s="36">
        <f t="shared" si="244"/>
        <v>0</v>
      </c>
    </row>
    <row r="959" ht="16.5" customHeight="1">
      <c r="CG959" s="36">
        <f t="shared" si="244"/>
        <v>0</v>
      </c>
    </row>
    <row r="960" ht="16.5" customHeight="1">
      <c r="CG960" s="36">
        <f t="shared" si="244"/>
        <v>0</v>
      </c>
    </row>
    <row r="961" ht="16.5" customHeight="1">
      <c r="CG961" s="36">
        <f t="shared" si="244"/>
        <v>0</v>
      </c>
    </row>
    <row r="962" ht="16.5" customHeight="1">
      <c r="CG962" s="36">
        <f t="shared" si="244"/>
        <v>0</v>
      </c>
    </row>
    <row r="963" ht="16.5" customHeight="1">
      <c r="CG963" s="36">
        <f t="shared" si="244"/>
        <v>0</v>
      </c>
    </row>
    <row r="964" ht="16.5" customHeight="1">
      <c r="CG964" s="36">
        <f t="shared" si="244"/>
        <v>0</v>
      </c>
    </row>
    <row r="965" ht="16.5" customHeight="1">
      <c r="CG965" s="36">
        <f aca="true" t="shared" si="245" ref="CG965:CG1000">S965</f>
        <v>0</v>
      </c>
    </row>
    <row r="966" ht="16.5" customHeight="1">
      <c r="CG966" s="36">
        <f t="shared" si="245"/>
        <v>0</v>
      </c>
    </row>
    <row r="967" ht="16.5" customHeight="1">
      <c r="CG967" s="36">
        <f t="shared" si="245"/>
        <v>0</v>
      </c>
    </row>
    <row r="968" ht="16.5" customHeight="1">
      <c r="CG968" s="36">
        <f t="shared" si="245"/>
        <v>0</v>
      </c>
    </row>
    <row r="969" ht="16.5" customHeight="1">
      <c r="CG969" s="36">
        <f t="shared" si="245"/>
        <v>0</v>
      </c>
    </row>
    <row r="970" ht="16.5" customHeight="1">
      <c r="CG970" s="36">
        <f t="shared" si="245"/>
        <v>0</v>
      </c>
    </row>
    <row r="971" ht="16.5" customHeight="1">
      <c r="CG971" s="36">
        <f t="shared" si="245"/>
        <v>0</v>
      </c>
    </row>
    <row r="972" ht="16.5" customHeight="1">
      <c r="CG972" s="36">
        <f t="shared" si="245"/>
        <v>0</v>
      </c>
    </row>
    <row r="973" ht="16.5" customHeight="1">
      <c r="CG973" s="36">
        <f t="shared" si="245"/>
        <v>0</v>
      </c>
    </row>
    <row r="974" ht="16.5" customHeight="1">
      <c r="CG974" s="36">
        <f t="shared" si="245"/>
        <v>0</v>
      </c>
    </row>
    <row r="975" ht="16.5" customHeight="1">
      <c r="CG975" s="36">
        <f t="shared" si="245"/>
        <v>0</v>
      </c>
    </row>
    <row r="976" ht="16.5" customHeight="1">
      <c r="CG976" s="36">
        <f t="shared" si="245"/>
        <v>0</v>
      </c>
    </row>
    <row r="977" ht="16.5" customHeight="1">
      <c r="CG977" s="36">
        <f t="shared" si="245"/>
        <v>0</v>
      </c>
    </row>
    <row r="978" ht="16.5" customHeight="1">
      <c r="CG978" s="36">
        <f t="shared" si="245"/>
        <v>0</v>
      </c>
    </row>
    <row r="979" ht="16.5" customHeight="1">
      <c r="CG979" s="36">
        <f t="shared" si="245"/>
        <v>0</v>
      </c>
    </row>
    <row r="980" ht="16.5" customHeight="1">
      <c r="CG980" s="36">
        <f t="shared" si="245"/>
        <v>0</v>
      </c>
    </row>
    <row r="981" ht="16.5" customHeight="1">
      <c r="CG981" s="36">
        <f t="shared" si="245"/>
        <v>0</v>
      </c>
    </row>
    <row r="982" ht="16.5" customHeight="1">
      <c r="CG982" s="36">
        <f t="shared" si="245"/>
        <v>0</v>
      </c>
    </row>
    <row r="983" ht="16.5" customHeight="1">
      <c r="CG983" s="36">
        <f t="shared" si="245"/>
        <v>0</v>
      </c>
    </row>
    <row r="984" ht="16.5" customHeight="1">
      <c r="CG984" s="36">
        <f t="shared" si="245"/>
        <v>0</v>
      </c>
    </row>
    <row r="985" ht="16.5" customHeight="1">
      <c r="CG985" s="36">
        <f t="shared" si="245"/>
        <v>0</v>
      </c>
    </row>
    <row r="986" ht="16.5" customHeight="1">
      <c r="CG986" s="36">
        <f t="shared" si="245"/>
        <v>0</v>
      </c>
    </row>
    <row r="987" ht="16.5" customHeight="1">
      <c r="CG987" s="36">
        <f t="shared" si="245"/>
        <v>0</v>
      </c>
    </row>
    <row r="988" ht="16.5" customHeight="1">
      <c r="CG988" s="36">
        <f t="shared" si="245"/>
        <v>0</v>
      </c>
    </row>
    <row r="989" ht="16.5" customHeight="1">
      <c r="CG989" s="36">
        <f t="shared" si="245"/>
        <v>0</v>
      </c>
    </row>
    <row r="990" ht="16.5" customHeight="1">
      <c r="CG990" s="36">
        <f t="shared" si="245"/>
        <v>0</v>
      </c>
    </row>
    <row r="991" ht="16.5" customHeight="1">
      <c r="CG991" s="36">
        <f t="shared" si="245"/>
        <v>0</v>
      </c>
    </row>
    <row r="992" ht="16.5" customHeight="1">
      <c r="CG992" s="36">
        <f t="shared" si="245"/>
        <v>0</v>
      </c>
    </row>
    <row r="993" ht="16.5" customHeight="1">
      <c r="CG993" s="36">
        <f t="shared" si="245"/>
        <v>0</v>
      </c>
    </row>
    <row r="994" ht="16.5" customHeight="1">
      <c r="CG994" s="36">
        <f t="shared" si="245"/>
        <v>0</v>
      </c>
    </row>
    <row r="995" ht="16.5" customHeight="1">
      <c r="CG995" s="36">
        <f t="shared" si="245"/>
        <v>0</v>
      </c>
    </row>
    <row r="996" ht="16.5" customHeight="1">
      <c r="CG996" s="36">
        <f t="shared" si="245"/>
        <v>0</v>
      </c>
    </row>
    <row r="997" ht="16.5" customHeight="1">
      <c r="CG997" s="36">
        <f t="shared" si="245"/>
        <v>0</v>
      </c>
    </row>
    <row r="998" ht="16.5" customHeight="1">
      <c r="CG998" s="36">
        <f t="shared" si="245"/>
        <v>0</v>
      </c>
    </row>
    <row r="999" ht="16.5" customHeight="1">
      <c r="CG999" s="36">
        <f t="shared" si="245"/>
        <v>0</v>
      </c>
    </row>
    <row r="1000" ht="16.5" customHeight="1">
      <c r="CG1000" s="36">
        <f t="shared" si="245"/>
        <v>0</v>
      </c>
    </row>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sheetData>
  <mergeCells count="80">
    <mergeCell ref="C156:L156"/>
    <mergeCell ref="M156:Q156"/>
    <mergeCell ref="C160:L160"/>
    <mergeCell ref="M160:Q160"/>
    <mergeCell ref="C148:L148"/>
    <mergeCell ref="M148:Q148"/>
    <mergeCell ref="C152:L152"/>
    <mergeCell ref="M152:Q152"/>
    <mergeCell ref="C140:L140"/>
    <mergeCell ref="M140:Q140"/>
    <mergeCell ref="C144:L144"/>
    <mergeCell ref="M144:Q144"/>
    <mergeCell ref="C132:L132"/>
    <mergeCell ref="M132:Q132"/>
    <mergeCell ref="C136:L136"/>
    <mergeCell ref="M136:Q136"/>
    <mergeCell ref="C124:L124"/>
    <mergeCell ref="M124:Q124"/>
    <mergeCell ref="C128:L128"/>
    <mergeCell ref="M128:Q128"/>
    <mergeCell ref="C116:L116"/>
    <mergeCell ref="M116:Q116"/>
    <mergeCell ref="C120:L120"/>
    <mergeCell ref="M120:Q120"/>
    <mergeCell ref="C108:L108"/>
    <mergeCell ref="M108:Q108"/>
    <mergeCell ref="C112:L112"/>
    <mergeCell ref="M112:Q112"/>
    <mergeCell ref="C100:L100"/>
    <mergeCell ref="M100:Q100"/>
    <mergeCell ref="C104:L104"/>
    <mergeCell ref="M104:Q104"/>
    <mergeCell ref="C92:L92"/>
    <mergeCell ref="M92:Q92"/>
    <mergeCell ref="C96:L96"/>
    <mergeCell ref="M96:Q96"/>
    <mergeCell ref="C84:L84"/>
    <mergeCell ref="M84:Q84"/>
    <mergeCell ref="C88:L88"/>
    <mergeCell ref="M88:Q88"/>
    <mergeCell ref="C76:L76"/>
    <mergeCell ref="M76:Q76"/>
    <mergeCell ref="C80:L80"/>
    <mergeCell ref="M80:Q80"/>
    <mergeCell ref="C68:L68"/>
    <mergeCell ref="M68:Q68"/>
    <mergeCell ref="C72:L72"/>
    <mergeCell ref="M72:Q72"/>
    <mergeCell ref="C60:L60"/>
    <mergeCell ref="M60:Q60"/>
    <mergeCell ref="C64:L64"/>
    <mergeCell ref="M64:Q64"/>
    <mergeCell ref="C52:L52"/>
    <mergeCell ref="M52:Q52"/>
    <mergeCell ref="C56:L56"/>
    <mergeCell ref="M56:Q56"/>
    <mergeCell ref="C44:L44"/>
    <mergeCell ref="M44:Q44"/>
    <mergeCell ref="C48:L48"/>
    <mergeCell ref="M48:Q48"/>
    <mergeCell ref="C36:L36"/>
    <mergeCell ref="M36:Q36"/>
    <mergeCell ref="C40:L40"/>
    <mergeCell ref="M40:Q40"/>
    <mergeCell ref="C28:L28"/>
    <mergeCell ref="M28:Q28"/>
    <mergeCell ref="C32:L32"/>
    <mergeCell ref="M32:Q32"/>
    <mergeCell ref="C20:L20"/>
    <mergeCell ref="M20:Q20"/>
    <mergeCell ref="C24:L24"/>
    <mergeCell ref="M24:Q24"/>
    <mergeCell ref="C12:L12"/>
    <mergeCell ref="M12:Q12"/>
    <mergeCell ref="C16:L16"/>
    <mergeCell ref="M16:Q16"/>
    <mergeCell ref="M4:Q4"/>
    <mergeCell ref="C4:L4"/>
    <mergeCell ref="M8:Q8"/>
    <mergeCell ref="C8:L8"/>
  </mergeCells>
  <conditionalFormatting sqref="V1:V65536">
    <cfRule type="cellIs" priority="1" dxfId="0" operator="lessThanOrEqual" stopIfTrue="1">
      <formula>40</formula>
    </cfRule>
  </conditionalFormatting>
  <printOptions/>
  <pageMargins left="0.3937007874015748" right="0.3937007874015748" top="0.3937007874015748" bottom="0.1968503937007874" header="0.5118110236220472" footer="0.5118110236220472"/>
  <pageSetup horizontalDpi="600" verticalDpi="600" orientation="portrait" paperSize="13" scale="98" r:id="rId1"/>
  <rowBreaks count="3" manualBreakCount="3">
    <brk id="43" max="16" man="1"/>
    <brk id="83" max="16" man="1"/>
    <brk id="123" max="16" man="1"/>
  </rowBreaks>
</worksheet>
</file>

<file path=xl/worksheets/sheet3.xml><?xml version="1.0" encoding="utf-8"?>
<worksheet xmlns="http://schemas.openxmlformats.org/spreadsheetml/2006/main" xmlns:r="http://schemas.openxmlformats.org/officeDocument/2006/relationships">
  <dimension ref="A1:AC42"/>
  <sheetViews>
    <sheetView showZeros="0" workbookViewId="0" topLeftCell="A1">
      <selection activeCell="X1" sqref="X1"/>
    </sheetView>
  </sheetViews>
  <sheetFormatPr defaultColWidth="9.00390625" defaultRowHeight="14.25"/>
  <cols>
    <col min="1" max="1" width="0.6171875" style="3" customWidth="1"/>
    <col min="2" max="2" width="3.00390625" style="3" bestFit="1" customWidth="1"/>
    <col min="3" max="3" width="2.00390625" style="3" customWidth="1"/>
    <col min="4" max="4" width="0.74609375" style="3" customWidth="1"/>
    <col min="5" max="29" width="2.75390625" style="20" customWidth="1"/>
    <col min="30" max="30" width="13.25390625" style="0" bestFit="1" customWidth="1"/>
  </cols>
  <sheetData>
    <row r="1" spans="1:29" ht="17.25">
      <c r="A1" s="16" t="s">
        <v>1094</v>
      </c>
      <c r="M1"/>
      <c r="N1"/>
      <c r="O1"/>
      <c r="P1"/>
      <c r="Q1"/>
      <c r="R1"/>
      <c r="S1"/>
      <c r="T1"/>
      <c r="U1"/>
      <c r="V1"/>
      <c r="W1"/>
      <c r="X1"/>
      <c r="Y1" s="62">
        <f ca="1">TODAY()</f>
        <v>40163</v>
      </c>
      <c r="Z1" s="63"/>
      <c r="AA1" s="63"/>
      <c r="AB1" s="63"/>
      <c r="AC1" s="63"/>
    </row>
    <row r="2" ht="6" customHeight="1"/>
    <row r="3" spans="2:29" ht="17.25">
      <c r="B3" s="3">
        <v>1</v>
      </c>
      <c r="C3" s="3" t="s">
        <v>1089</v>
      </c>
      <c r="E3" s="21">
        <f>VLOOKUP($B3,'問題'!$V$3:$BQ$1023,'問題'!BD$1,FALSE)</f>
        <v>2</v>
      </c>
      <c r="F3" s="21" t="s">
        <v>1095</v>
      </c>
      <c r="G3" s="21">
        <f>VLOOKUP($B3,'問題'!$V$3:$BQ$1023,'問題'!BE$1,FALSE)</f>
        <v>4</v>
      </c>
      <c r="H3" s="21" t="s">
        <v>1095</v>
      </c>
      <c r="I3" s="21">
        <f>VLOOKUP($B3,'問題'!$V$3:$BQ$1023,'問題'!BF$1,FALSE)</f>
        <v>1</v>
      </c>
      <c r="J3" s="21" t="s">
        <v>1095</v>
      </c>
      <c r="K3" s="21">
        <f>VLOOKUP($B3,'問題'!$V$3:$BQ$1023,'問題'!BG$1,FALSE)</f>
        <v>5</v>
      </c>
      <c r="L3" s="21" t="str">
        <f aca="true" t="shared" si="0" ref="L3:L42">IF(M3=0,"","-")</f>
        <v>-</v>
      </c>
      <c r="M3" s="21">
        <f>VLOOKUP($B3,'問題'!$V$3:$BQ$1023,'問題'!BH$1,FALSE)</f>
        <v>3</v>
      </c>
      <c r="N3" s="21">
        <f aca="true" t="shared" si="1" ref="N3:N42">IF(O3=0,"","-")</f>
      </c>
      <c r="O3" s="21">
        <f>VLOOKUP($B3,'問題'!$V$3:$BQ$1023,'問題'!BI$1,FALSE)</f>
        <v>0</v>
      </c>
      <c r="P3" s="21">
        <f aca="true" t="shared" si="2" ref="P3:P42">IF(Q3=0,"","-")</f>
      </c>
      <c r="Q3" s="21">
        <f>VLOOKUP($B3,'問題'!$V$3:$BQ$1023,'問題'!BJ$1,FALSE)</f>
        <v>0</v>
      </c>
      <c r="R3" s="21">
        <f aca="true" t="shared" si="3" ref="R3:R42">IF(S3=0,"","-")</f>
      </c>
      <c r="S3" s="21">
        <f>VLOOKUP($B3,'問題'!$V$3:$BQ$1023,'問題'!BK$1,FALSE)</f>
        <v>0</v>
      </c>
      <c r="T3" s="21">
        <f aca="true" t="shared" si="4" ref="T3:T42">IF(U3=0,"","-")</f>
      </c>
      <c r="U3" s="21">
        <f>VLOOKUP($B3,'問題'!$V$3:$BQ$1023,'問題'!BL$1,FALSE)</f>
        <v>0</v>
      </c>
      <c r="V3" s="21">
        <f aca="true" t="shared" si="5" ref="V3:V42">IF(W3=0,"","-")</f>
      </c>
      <c r="W3" s="21">
        <f>VLOOKUP($B3,'問題'!$V$3:$BQ$1023,'問題'!BM$1,FALSE)</f>
        <v>0</v>
      </c>
      <c r="X3" s="21">
        <f aca="true" t="shared" si="6" ref="X3:X42">IF(Y3=0,"","-")</f>
      </c>
      <c r="Y3" s="21">
        <f>VLOOKUP($B3,'問題'!$V$3:$BQ$1023,'問題'!BN$1,FALSE)</f>
        <v>0</v>
      </c>
      <c r="Z3" s="21">
        <f aca="true" t="shared" si="7" ref="Z3:Z42">IF(AA3=0,"","-")</f>
      </c>
      <c r="AA3" s="21">
        <f>VLOOKUP($B3,'問題'!$V$3:$BQ$1023,'問題'!BO$1,FALSE)</f>
        <v>0</v>
      </c>
      <c r="AB3" s="21">
        <f aca="true" t="shared" si="8" ref="AB3:AB42">IF(AC3=0,"","-")</f>
      </c>
      <c r="AC3" s="21">
        <f>VLOOKUP($B3,'問題'!$V$3:$BQ$1023,'問題'!BP$1,FALSE)</f>
        <v>0</v>
      </c>
    </row>
    <row r="4" spans="2:29" ht="17.25">
      <c r="B4" s="3">
        <v>2</v>
      </c>
      <c r="C4" s="3" t="s">
        <v>1089</v>
      </c>
      <c r="E4" s="21">
        <f>VLOOKUP($B4,'問題'!$V$3:$BQ$1023,'問題'!BD$1,FALSE)</f>
        <v>1</v>
      </c>
      <c r="F4" s="21" t="s">
        <v>1095</v>
      </c>
      <c r="G4" s="21">
        <f>VLOOKUP($B4,'問題'!$V$3:$BQ$1023,'問題'!BE$1,FALSE)</f>
        <v>4</v>
      </c>
      <c r="H4" s="21" t="s">
        <v>1095</v>
      </c>
      <c r="I4" s="21">
        <f>VLOOKUP($B4,'問題'!$V$3:$BQ$1023,'問題'!BF$1,FALSE)</f>
        <v>3</v>
      </c>
      <c r="J4" s="21" t="s">
        <v>1095</v>
      </c>
      <c r="K4" s="21">
        <f>VLOOKUP($B4,'問題'!$V$3:$BQ$1023,'問題'!BG$1,FALSE)</f>
        <v>2</v>
      </c>
      <c r="L4" s="21">
        <f t="shared" si="0"/>
      </c>
      <c r="M4" s="21">
        <f>VLOOKUP($B4,'問題'!$V$3:$BQ$1023,'問題'!BH$1,FALSE)</f>
        <v>0</v>
      </c>
      <c r="N4" s="21">
        <f t="shared" si="1"/>
      </c>
      <c r="O4" s="21">
        <f>VLOOKUP($B4,'問題'!$V$3:$BQ$1023,'問題'!BI$1,FALSE)</f>
        <v>0</v>
      </c>
      <c r="P4" s="21">
        <f t="shared" si="2"/>
      </c>
      <c r="Q4" s="21">
        <f>VLOOKUP($B4,'問題'!$V$3:$BQ$1023,'問題'!BJ$1,FALSE)</f>
        <v>0</v>
      </c>
      <c r="R4" s="21">
        <f t="shared" si="3"/>
      </c>
      <c r="S4" s="21">
        <f>VLOOKUP($B4,'問題'!$V$3:$BQ$1023,'問題'!BK$1,FALSE)</f>
        <v>0</v>
      </c>
      <c r="T4" s="21">
        <f t="shared" si="4"/>
      </c>
      <c r="U4" s="21">
        <f>VLOOKUP($B4,'問題'!$V$3:$BQ$1023,'問題'!BL$1,FALSE)</f>
        <v>0</v>
      </c>
      <c r="V4" s="21">
        <f t="shared" si="5"/>
      </c>
      <c r="W4" s="21">
        <f>VLOOKUP($B4,'問題'!$V$3:$BQ$1023,'問題'!BM$1,FALSE)</f>
        <v>0</v>
      </c>
      <c r="X4" s="21">
        <f t="shared" si="6"/>
      </c>
      <c r="Y4" s="21">
        <f>VLOOKUP($B4,'問題'!$V$3:$BQ$1023,'問題'!BN$1,FALSE)</f>
        <v>0</v>
      </c>
      <c r="Z4" s="21">
        <f t="shared" si="7"/>
      </c>
      <c r="AA4" s="21">
        <f>VLOOKUP($B4,'問題'!$V$3:$BQ$1023,'問題'!BO$1,FALSE)</f>
        <v>0</v>
      </c>
      <c r="AB4" s="21">
        <f t="shared" si="8"/>
      </c>
      <c r="AC4" s="21">
        <f>VLOOKUP($B4,'問題'!$V$3:$BQ$1023,'問題'!BP$1,FALSE)</f>
        <v>0</v>
      </c>
    </row>
    <row r="5" spans="2:29" ht="17.25">
      <c r="B5" s="3">
        <v>3</v>
      </c>
      <c r="C5" s="3" t="s">
        <v>1089</v>
      </c>
      <c r="E5" s="21">
        <f>VLOOKUP($B5,'問題'!$V$3:$BQ$1023,'問題'!BD$1,FALSE)</f>
        <v>3</v>
      </c>
      <c r="F5" s="21" t="s">
        <v>1095</v>
      </c>
      <c r="G5" s="21">
        <f>VLOOKUP($B5,'問題'!$V$3:$BQ$1023,'問題'!BE$1,FALSE)</f>
        <v>2</v>
      </c>
      <c r="H5" s="21" t="s">
        <v>1095</v>
      </c>
      <c r="I5" s="21">
        <f>VLOOKUP($B5,'問題'!$V$3:$BQ$1023,'問題'!BF$1,FALSE)</f>
        <v>5</v>
      </c>
      <c r="J5" s="21" t="s">
        <v>1095</v>
      </c>
      <c r="K5" s="21">
        <f>VLOOKUP($B5,'問題'!$V$3:$BQ$1023,'問題'!BG$1,FALSE)</f>
        <v>4</v>
      </c>
      <c r="L5" s="21" t="str">
        <f t="shared" si="0"/>
        <v>-</v>
      </c>
      <c r="M5" s="21">
        <f>VLOOKUP($B5,'問題'!$V$3:$BQ$1023,'問題'!BH$1,FALSE)</f>
        <v>1</v>
      </c>
      <c r="N5" s="21" t="str">
        <f t="shared" si="1"/>
        <v>-</v>
      </c>
      <c r="O5" s="21">
        <f>VLOOKUP($B5,'問題'!$V$3:$BQ$1023,'問題'!BI$1,FALSE)</f>
        <v>6</v>
      </c>
      <c r="P5" s="21">
        <f t="shared" si="2"/>
      </c>
      <c r="Q5" s="21">
        <f>VLOOKUP($B5,'問題'!$V$3:$BQ$1023,'問題'!BJ$1,FALSE)</f>
        <v>0</v>
      </c>
      <c r="R5" s="21">
        <f t="shared" si="3"/>
      </c>
      <c r="S5" s="21">
        <f>VLOOKUP($B5,'問題'!$V$3:$BQ$1023,'問題'!BK$1,FALSE)</f>
        <v>0</v>
      </c>
      <c r="T5" s="21">
        <f t="shared" si="4"/>
      </c>
      <c r="U5" s="21">
        <f>VLOOKUP($B5,'問題'!$V$3:$BQ$1023,'問題'!BL$1,FALSE)</f>
        <v>0</v>
      </c>
      <c r="V5" s="21">
        <f t="shared" si="5"/>
      </c>
      <c r="W5" s="21">
        <f>VLOOKUP($B5,'問題'!$V$3:$BQ$1023,'問題'!BM$1,FALSE)</f>
        <v>0</v>
      </c>
      <c r="X5" s="21">
        <f t="shared" si="6"/>
      </c>
      <c r="Y5" s="21">
        <f>VLOOKUP($B5,'問題'!$V$3:$BQ$1023,'問題'!BN$1,FALSE)</f>
        <v>0</v>
      </c>
      <c r="Z5" s="21">
        <f t="shared" si="7"/>
      </c>
      <c r="AA5" s="21">
        <f>VLOOKUP($B5,'問題'!$V$3:$BQ$1023,'問題'!BO$1,FALSE)</f>
        <v>0</v>
      </c>
      <c r="AB5" s="21">
        <f t="shared" si="8"/>
      </c>
      <c r="AC5" s="21">
        <f>VLOOKUP($B5,'問題'!$V$3:$BQ$1023,'問題'!BP$1,FALSE)</f>
        <v>0</v>
      </c>
    </row>
    <row r="6" spans="2:29" ht="17.25">
      <c r="B6" s="3">
        <v>4</v>
      </c>
      <c r="C6" s="3" t="s">
        <v>1089</v>
      </c>
      <c r="E6" s="21">
        <f>VLOOKUP($B6,'問題'!$V$3:$BQ$1023,'問題'!BD$1,FALSE)</f>
        <v>4</v>
      </c>
      <c r="F6" s="21" t="s">
        <v>1095</v>
      </c>
      <c r="G6" s="21">
        <f>VLOOKUP($B6,'問題'!$V$3:$BQ$1023,'問題'!BE$1,FALSE)</f>
        <v>5</v>
      </c>
      <c r="H6" s="21" t="s">
        <v>1095</v>
      </c>
      <c r="I6" s="21">
        <f>VLOOKUP($B6,'問題'!$V$3:$BQ$1023,'問題'!BF$1,FALSE)</f>
        <v>1</v>
      </c>
      <c r="J6" s="21" t="s">
        <v>1095</v>
      </c>
      <c r="K6" s="21">
        <f>VLOOKUP($B6,'問題'!$V$3:$BQ$1023,'問題'!BG$1,FALSE)</f>
        <v>2</v>
      </c>
      <c r="L6" s="21" t="str">
        <f t="shared" si="0"/>
        <v>-</v>
      </c>
      <c r="M6" s="21">
        <f>VLOOKUP($B6,'問題'!$V$3:$BQ$1023,'問題'!BH$1,FALSE)</f>
        <v>6</v>
      </c>
      <c r="N6" s="21" t="str">
        <f t="shared" si="1"/>
        <v>-</v>
      </c>
      <c r="O6" s="21">
        <f>VLOOKUP($B6,'問題'!$V$3:$BQ$1023,'問題'!BI$1,FALSE)</f>
        <v>3</v>
      </c>
      <c r="P6" s="21">
        <f t="shared" si="2"/>
      </c>
      <c r="Q6" s="21">
        <f>VLOOKUP($B6,'問題'!$V$3:$BQ$1023,'問題'!BJ$1,FALSE)</f>
        <v>0</v>
      </c>
      <c r="R6" s="21">
        <f t="shared" si="3"/>
      </c>
      <c r="S6" s="21">
        <f>VLOOKUP($B6,'問題'!$V$3:$BQ$1023,'問題'!BK$1,FALSE)</f>
        <v>0</v>
      </c>
      <c r="T6" s="21">
        <f t="shared" si="4"/>
      </c>
      <c r="U6" s="21">
        <f>VLOOKUP($B6,'問題'!$V$3:$BQ$1023,'問題'!BL$1,FALSE)</f>
        <v>0</v>
      </c>
      <c r="V6" s="21">
        <f t="shared" si="5"/>
      </c>
      <c r="W6" s="21">
        <f>VLOOKUP($B6,'問題'!$V$3:$BQ$1023,'問題'!BM$1,FALSE)</f>
        <v>0</v>
      </c>
      <c r="X6" s="21">
        <f t="shared" si="6"/>
      </c>
      <c r="Y6" s="21">
        <f>VLOOKUP($B6,'問題'!$V$3:$BQ$1023,'問題'!BN$1,FALSE)</f>
        <v>0</v>
      </c>
      <c r="Z6" s="21">
        <f t="shared" si="7"/>
      </c>
      <c r="AA6" s="21">
        <f>VLOOKUP($B6,'問題'!$V$3:$BQ$1023,'問題'!BO$1,FALSE)</f>
        <v>0</v>
      </c>
      <c r="AB6" s="21">
        <f t="shared" si="8"/>
      </c>
      <c r="AC6" s="21">
        <f>VLOOKUP($B6,'問題'!$V$3:$BQ$1023,'問題'!BP$1,FALSE)</f>
        <v>0</v>
      </c>
    </row>
    <row r="7" spans="2:29" ht="17.25">
      <c r="B7" s="3">
        <v>5</v>
      </c>
      <c r="C7" s="3" t="s">
        <v>1089</v>
      </c>
      <c r="E7" s="21">
        <f>VLOOKUP($B7,'問題'!$V$3:$BQ$1023,'問題'!BD$1,FALSE)</f>
        <v>9</v>
      </c>
      <c r="F7" s="21" t="s">
        <v>1095</v>
      </c>
      <c r="G7" s="21">
        <f>VLOOKUP($B7,'問題'!$V$3:$BQ$1023,'問題'!BE$1,FALSE)</f>
        <v>4</v>
      </c>
      <c r="H7" s="21" t="s">
        <v>1095</v>
      </c>
      <c r="I7" s="21">
        <f>VLOOKUP($B7,'問題'!$V$3:$BQ$1023,'問題'!BF$1,FALSE)</f>
        <v>1</v>
      </c>
      <c r="J7" s="21" t="s">
        <v>1095</v>
      </c>
      <c r="K7" s="21">
        <f>VLOOKUP($B7,'問題'!$V$3:$BQ$1023,'問題'!BG$1,FALSE)</f>
        <v>2</v>
      </c>
      <c r="L7" s="21" t="str">
        <f t="shared" si="0"/>
        <v>-</v>
      </c>
      <c r="M7" s="21">
        <f>VLOOKUP($B7,'問題'!$V$3:$BQ$1023,'問題'!BH$1,FALSE)</f>
        <v>5</v>
      </c>
      <c r="N7" s="21" t="str">
        <f t="shared" si="1"/>
        <v>-</v>
      </c>
      <c r="O7" s="21">
        <f>VLOOKUP($B7,'問題'!$V$3:$BQ$1023,'問題'!BI$1,FALSE)</f>
        <v>8</v>
      </c>
      <c r="P7" s="21" t="str">
        <f t="shared" si="2"/>
        <v>-</v>
      </c>
      <c r="Q7" s="21">
        <f>VLOOKUP($B7,'問題'!$V$3:$BQ$1023,'問題'!BJ$1,FALSE)</f>
        <v>6</v>
      </c>
      <c r="R7" s="21" t="str">
        <f t="shared" si="3"/>
        <v>-</v>
      </c>
      <c r="S7" s="21">
        <f>VLOOKUP($B7,'問題'!$V$3:$BQ$1023,'問題'!BK$1,FALSE)</f>
        <v>7</v>
      </c>
      <c r="T7" s="21" t="str">
        <f t="shared" si="4"/>
        <v>-</v>
      </c>
      <c r="U7" s="21">
        <f>VLOOKUP($B7,'問題'!$V$3:$BQ$1023,'問題'!BL$1,FALSE)</f>
        <v>3</v>
      </c>
      <c r="V7" s="21">
        <f t="shared" si="5"/>
      </c>
      <c r="W7" s="21">
        <f>VLOOKUP($B7,'問題'!$V$3:$BQ$1023,'問題'!BM$1,FALSE)</f>
        <v>0</v>
      </c>
      <c r="X7" s="21">
        <f t="shared" si="6"/>
      </c>
      <c r="Y7" s="21">
        <f>VLOOKUP($B7,'問題'!$V$3:$BQ$1023,'問題'!BN$1,FALSE)</f>
        <v>0</v>
      </c>
      <c r="Z7" s="21">
        <f t="shared" si="7"/>
      </c>
      <c r="AA7" s="21">
        <f>VLOOKUP($B7,'問題'!$V$3:$BQ$1023,'問題'!BO$1,FALSE)</f>
        <v>0</v>
      </c>
      <c r="AB7" s="21">
        <f t="shared" si="8"/>
      </c>
      <c r="AC7" s="21">
        <f>VLOOKUP($B7,'問題'!$V$3:$BQ$1023,'問題'!BP$1,FALSE)</f>
        <v>0</v>
      </c>
    </row>
    <row r="8" spans="2:29" ht="17.25">
      <c r="B8" s="17">
        <v>6</v>
      </c>
      <c r="C8" s="17" t="s">
        <v>1089</v>
      </c>
      <c r="D8" s="17"/>
      <c r="E8" s="22">
        <f>VLOOKUP($B8,'問題'!$V$3:$BQ$1023,'問題'!BD$1,FALSE)</f>
        <v>5</v>
      </c>
      <c r="F8" s="22" t="s">
        <v>1095</v>
      </c>
      <c r="G8" s="22">
        <f>VLOOKUP($B8,'問題'!$V$3:$BQ$1023,'問題'!BE$1,FALSE)</f>
        <v>6</v>
      </c>
      <c r="H8" s="22" t="s">
        <v>1095</v>
      </c>
      <c r="I8" s="22">
        <f>VLOOKUP($B8,'問題'!$V$3:$BQ$1023,'問題'!BF$1,FALSE)</f>
        <v>3</v>
      </c>
      <c r="J8" s="22" t="s">
        <v>1095</v>
      </c>
      <c r="K8" s="22">
        <f>VLOOKUP($B8,'問題'!$V$3:$BQ$1023,'問題'!BG$1,FALSE)</f>
        <v>8</v>
      </c>
      <c r="L8" s="22" t="str">
        <f t="shared" si="0"/>
        <v>-</v>
      </c>
      <c r="M8" s="22">
        <f>VLOOKUP($B8,'問題'!$V$3:$BQ$1023,'問題'!BH$1,FALSE)</f>
        <v>2</v>
      </c>
      <c r="N8" s="22" t="str">
        <f t="shared" si="1"/>
        <v>-</v>
      </c>
      <c r="O8" s="22">
        <f>VLOOKUP($B8,'問題'!$V$3:$BQ$1023,'問題'!BI$1,FALSE)</f>
        <v>7</v>
      </c>
      <c r="P8" s="22" t="str">
        <f t="shared" si="2"/>
        <v>-</v>
      </c>
      <c r="Q8" s="22">
        <f>VLOOKUP($B8,'問題'!$V$3:$BQ$1023,'問題'!BJ$1,FALSE)</f>
        <v>1</v>
      </c>
      <c r="R8" s="22" t="str">
        <f t="shared" si="3"/>
        <v>-</v>
      </c>
      <c r="S8" s="22">
        <f>VLOOKUP($B8,'問題'!$V$3:$BQ$1023,'問題'!BK$1,FALSE)</f>
        <v>9</v>
      </c>
      <c r="T8" s="22" t="str">
        <f t="shared" si="4"/>
        <v>-</v>
      </c>
      <c r="U8" s="22">
        <f>VLOOKUP($B8,'問題'!$V$3:$BQ$1023,'問題'!BL$1,FALSE)</f>
        <v>4</v>
      </c>
      <c r="V8" s="22">
        <f t="shared" si="5"/>
      </c>
      <c r="W8" s="22">
        <f>VLOOKUP($B8,'問題'!$V$3:$BQ$1023,'問題'!BM$1,FALSE)</f>
        <v>0</v>
      </c>
      <c r="X8" s="22">
        <f t="shared" si="6"/>
      </c>
      <c r="Y8" s="22">
        <f>VLOOKUP($B8,'問題'!$V$3:$BQ$1023,'問題'!BN$1,FALSE)</f>
        <v>0</v>
      </c>
      <c r="Z8" s="22">
        <f t="shared" si="7"/>
      </c>
      <c r="AA8" s="22">
        <f>VLOOKUP($B8,'問題'!$V$3:$BQ$1023,'問題'!BO$1,FALSE)</f>
        <v>0</v>
      </c>
      <c r="AB8" s="22">
        <f t="shared" si="8"/>
      </c>
      <c r="AC8" s="22">
        <f>VLOOKUP($B8,'問題'!$V$3:$BQ$1023,'問題'!BP$1,FALSE)</f>
        <v>0</v>
      </c>
    </row>
    <row r="9" spans="2:29" ht="17.25">
      <c r="B9" s="18">
        <v>7</v>
      </c>
      <c r="C9" s="18" t="s">
        <v>1089</v>
      </c>
      <c r="D9" s="18"/>
      <c r="E9" s="23">
        <f>VLOOKUP($B9,'問題'!$V$3:$BQ$1023,'問題'!BD$1,FALSE)</f>
        <v>5</v>
      </c>
      <c r="F9" s="23" t="s">
        <v>1095</v>
      </c>
      <c r="G9" s="23">
        <f>VLOOKUP($B9,'問題'!$V$3:$BQ$1023,'問題'!BE$1,FALSE)</f>
        <v>3</v>
      </c>
      <c r="H9" s="23" t="s">
        <v>1095</v>
      </c>
      <c r="I9" s="23">
        <f>VLOOKUP($B9,'問題'!$V$3:$BQ$1023,'問題'!BF$1,FALSE)</f>
        <v>6</v>
      </c>
      <c r="J9" s="23" t="s">
        <v>1095</v>
      </c>
      <c r="K9" s="23">
        <f>VLOOKUP($B9,'問題'!$V$3:$BQ$1023,'問題'!BG$1,FALSE)</f>
        <v>2</v>
      </c>
      <c r="L9" s="23" t="str">
        <f t="shared" si="0"/>
        <v>-</v>
      </c>
      <c r="M9" s="23">
        <f>VLOOKUP($B9,'問題'!$V$3:$BQ$1023,'問題'!BH$1,FALSE)</f>
        <v>1</v>
      </c>
      <c r="N9" s="23" t="str">
        <f t="shared" si="1"/>
        <v>-</v>
      </c>
      <c r="O9" s="23">
        <f>VLOOKUP($B9,'問題'!$V$3:$BQ$1023,'問題'!BI$1,FALSE)</f>
        <v>4</v>
      </c>
      <c r="P9" s="23">
        <f t="shared" si="2"/>
      </c>
      <c r="Q9" s="23">
        <f>VLOOKUP($B9,'問題'!$V$3:$BQ$1023,'問題'!BJ$1,FALSE)</f>
        <v>0</v>
      </c>
      <c r="R9" s="23">
        <f t="shared" si="3"/>
      </c>
      <c r="S9" s="23">
        <f>VLOOKUP($B9,'問題'!$V$3:$BQ$1023,'問題'!BK$1,FALSE)</f>
        <v>0</v>
      </c>
      <c r="T9" s="23">
        <f t="shared" si="4"/>
      </c>
      <c r="U9" s="23">
        <f>VLOOKUP($B9,'問題'!$V$3:$BQ$1023,'問題'!BL$1,FALSE)</f>
        <v>0</v>
      </c>
      <c r="V9" s="23">
        <f t="shared" si="5"/>
      </c>
      <c r="W9" s="23">
        <f>VLOOKUP($B9,'問題'!$V$3:$BQ$1023,'問題'!BM$1,FALSE)</f>
        <v>0</v>
      </c>
      <c r="X9" s="23">
        <f t="shared" si="6"/>
      </c>
      <c r="Y9" s="23">
        <f>VLOOKUP($B9,'問題'!$V$3:$BQ$1023,'問題'!BN$1,FALSE)</f>
        <v>0</v>
      </c>
      <c r="Z9" s="23">
        <f t="shared" si="7"/>
      </c>
      <c r="AA9" s="23">
        <f>VLOOKUP($B9,'問題'!$V$3:$BQ$1023,'問題'!BO$1,FALSE)</f>
        <v>0</v>
      </c>
      <c r="AB9" s="23">
        <f t="shared" si="8"/>
      </c>
      <c r="AC9" s="23">
        <f>VLOOKUP($B9,'問題'!$V$3:$BQ$1023,'問題'!BP$1,FALSE)</f>
        <v>0</v>
      </c>
    </row>
    <row r="10" spans="2:29" ht="17.25">
      <c r="B10" s="18">
        <v>8</v>
      </c>
      <c r="C10" s="18" t="s">
        <v>1089</v>
      </c>
      <c r="D10" s="18"/>
      <c r="E10" s="23">
        <f>VLOOKUP($B10,'問題'!$V$3:$BQ$1023,'問題'!BD$1,FALSE)</f>
        <v>10</v>
      </c>
      <c r="F10" s="23" t="s">
        <v>1095</v>
      </c>
      <c r="G10" s="23">
        <f>VLOOKUP($B10,'問題'!$V$3:$BQ$1023,'問題'!BE$1,FALSE)</f>
        <v>2</v>
      </c>
      <c r="H10" s="23" t="s">
        <v>1095</v>
      </c>
      <c r="I10" s="23">
        <f>VLOOKUP($B10,'問題'!$V$3:$BQ$1023,'問題'!BF$1,FALSE)</f>
        <v>8</v>
      </c>
      <c r="J10" s="23" t="s">
        <v>1095</v>
      </c>
      <c r="K10" s="23">
        <f>VLOOKUP($B10,'問題'!$V$3:$BQ$1023,'問題'!BG$1,FALSE)</f>
        <v>9</v>
      </c>
      <c r="L10" s="23" t="str">
        <f t="shared" si="0"/>
        <v>-</v>
      </c>
      <c r="M10" s="23">
        <f>VLOOKUP($B10,'問題'!$V$3:$BQ$1023,'問題'!BH$1,FALSE)</f>
        <v>4</v>
      </c>
      <c r="N10" s="23" t="str">
        <f t="shared" si="1"/>
        <v>-</v>
      </c>
      <c r="O10" s="23">
        <f>VLOOKUP($B10,'問題'!$V$3:$BQ$1023,'問題'!BI$1,FALSE)</f>
        <v>7</v>
      </c>
      <c r="P10" s="23" t="str">
        <f t="shared" si="2"/>
        <v>-</v>
      </c>
      <c r="Q10" s="23">
        <f>VLOOKUP($B10,'問題'!$V$3:$BQ$1023,'問題'!BJ$1,FALSE)</f>
        <v>1</v>
      </c>
      <c r="R10" s="23" t="str">
        <f t="shared" si="3"/>
        <v>-</v>
      </c>
      <c r="S10" s="23">
        <f>VLOOKUP($B10,'問題'!$V$3:$BQ$1023,'問題'!BK$1,FALSE)</f>
        <v>5</v>
      </c>
      <c r="T10" s="23" t="str">
        <f t="shared" si="4"/>
        <v>-</v>
      </c>
      <c r="U10" s="23">
        <f>VLOOKUP($B10,'問題'!$V$3:$BQ$1023,'問題'!BL$1,FALSE)</f>
        <v>6</v>
      </c>
      <c r="V10" s="23" t="str">
        <f t="shared" si="5"/>
        <v>-</v>
      </c>
      <c r="W10" s="23">
        <f>VLOOKUP($B10,'問題'!$V$3:$BQ$1023,'問題'!BM$1,FALSE)</f>
        <v>3</v>
      </c>
      <c r="X10" s="23">
        <f t="shared" si="6"/>
      </c>
      <c r="Y10" s="23">
        <f>VLOOKUP($B10,'問題'!$V$3:$BQ$1023,'問題'!BN$1,FALSE)</f>
        <v>0</v>
      </c>
      <c r="Z10" s="23">
        <f t="shared" si="7"/>
      </c>
      <c r="AA10" s="23">
        <f>VLOOKUP($B10,'問題'!$V$3:$BQ$1023,'問題'!BO$1,FALSE)</f>
        <v>0</v>
      </c>
      <c r="AB10" s="23">
        <f t="shared" si="8"/>
      </c>
      <c r="AC10" s="23">
        <f>VLOOKUP($B10,'問題'!$V$3:$BQ$1023,'問題'!BP$1,FALSE)</f>
        <v>0</v>
      </c>
    </row>
    <row r="11" spans="2:29" ht="17.25">
      <c r="B11" s="18">
        <v>9</v>
      </c>
      <c r="C11" s="18" t="s">
        <v>1089</v>
      </c>
      <c r="D11" s="18"/>
      <c r="E11" s="23">
        <f>VLOOKUP($B11,'問題'!$V$3:$BQ$1023,'問題'!BD$1,FALSE)</f>
        <v>3</v>
      </c>
      <c r="F11" s="23" t="s">
        <v>1095</v>
      </c>
      <c r="G11" s="23">
        <f>VLOOKUP($B11,'問題'!$V$3:$BQ$1023,'問題'!BE$1,FALSE)</f>
        <v>4</v>
      </c>
      <c r="H11" s="23" t="s">
        <v>1095</v>
      </c>
      <c r="I11" s="23">
        <f>VLOOKUP($B11,'問題'!$V$3:$BQ$1023,'問題'!BF$1,FALSE)</f>
        <v>2</v>
      </c>
      <c r="J11" s="23" t="s">
        <v>1095</v>
      </c>
      <c r="K11" s="23">
        <f>VLOOKUP($B11,'問題'!$V$3:$BQ$1023,'問題'!BG$1,FALSE)</f>
        <v>1</v>
      </c>
      <c r="L11" s="23" t="str">
        <f t="shared" si="0"/>
        <v>-</v>
      </c>
      <c r="M11" s="23">
        <f>VLOOKUP($B11,'問題'!$V$3:$BQ$1023,'問題'!BH$1,FALSE)</f>
        <v>5</v>
      </c>
      <c r="N11" s="23" t="str">
        <f t="shared" si="1"/>
        <v>-</v>
      </c>
      <c r="O11" s="23">
        <f>VLOOKUP($B11,'問題'!$V$3:$BQ$1023,'問題'!BI$1,FALSE)</f>
        <v>6</v>
      </c>
      <c r="P11" s="23">
        <f t="shared" si="2"/>
      </c>
      <c r="Q11" s="23">
        <f>VLOOKUP($B11,'問題'!$V$3:$BQ$1023,'問題'!BJ$1,FALSE)</f>
        <v>0</v>
      </c>
      <c r="R11" s="23">
        <f t="shared" si="3"/>
      </c>
      <c r="S11" s="23">
        <f>VLOOKUP($B11,'問題'!$V$3:$BQ$1023,'問題'!BK$1,FALSE)</f>
        <v>0</v>
      </c>
      <c r="T11" s="23">
        <f t="shared" si="4"/>
      </c>
      <c r="U11" s="23">
        <f>VLOOKUP($B11,'問題'!$V$3:$BQ$1023,'問題'!BL$1,FALSE)</f>
        <v>0</v>
      </c>
      <c r="V11" s="23">
        <f t="shared" si="5"/>
      </c>
      <c r="W11" s="23">
        <f>VLOOKUP($B11,'問題'!$V$3:$BQ$1023,'問題'!BM$1,FALSE)</f>
        <v>0</v>
      </c>
      <c r="X11" s="23">
        <f t="shared" si="6"/>
      </c>
      <c r="Y11" s="23">
        <f>VLOOKUP($B11,'問題'!$V$3:$BQ$1023,'問題'!BN$1,FALSE)</f>
        <v>0</v>
      </c>
      <c r="Z11" s="23">
        <f t="shared" si="7"/>
      </c>
      <c r="AA11" s="23">
        <f>VLOOKUP($B11,'問題'!$V$3:$BQ$1023,'問題'!BO$1,FALSE)</f>
        <v>0</v>
      </c>
      <c r="AB11" s="23">
        <f t="shared" si="8"/>
      </c>
      <c r="AC11" s="23">
        <f>VLOOKUP($B11,'問題'!$V$3:$BQ$1023,'問題'!BP$1,FALSE)</f>
        <v>0</v>
      </c>
    </row>
    <row r="12" spans="2:29" ht="17.25">
      <c r="B12" s="19">
        <v>10</v>
      </c>
      <c r="C12" s="19" t="s">
        <v>1089</v>
      </c>
      <c r="D12" s="19"/>
      <c r="E12" s="24">
        <f>VLOOKUP($B12,'問題'!$V$3:$BQ$1023,'問題'!BD$1,FALSE)</f>
        <v>3</v>
      </c>
      <c r="F12" s="24" t="s">
        <v>1095</v>
      </c>
      <c r="G12" s="24">
        <f>VLOOKUP($B12,'問題'!$V$3:$BQ$1023,'問題'!BE$1,FALSE)</f>
        <v>1</v>
      </c>
      <c r="H12" s="24" t="s">
        <v>1095</v>
      </c>
      <c r="I12" s="24">
        <f>VLOOKUP($B12,'問題'!$V$3:$BQ$1023,'問題'!BF$1,FALSE)</f>
        <v>5</v>
      </c>
      <c r="J12" s="24" t="s">
        <v>1095</v>
      </c>
      <c r="K12" s="24">
        <f>VLOOKUP($B12,'問題'!$V$3:$BQ$1023,'問題'!BG$1,FALSE)</f>
        <v>4</v>
      </c>
      <c r="L12" s="24" t="str">
        <f t="shared" si="0"/>
        <v>-</v>
      </c>
      <c r="M12" s="24">
        <f>VLOOKUP($B12,'問題'!$V$3:$BQ$1023,'問題'!BH$1,FALSE)</f>
        <v>6</v>
      </c>
      <c r="N12" s="24" t="str">
        <f t="shared" si="1"/>
        <v>-</v>
      </c>
      <c r="O12" s="24">
        <f>VLOOKUP($B12,'問題'!$V$3:$BQ$1023,'問題'!BI$1,FALSE)</f>
        <v>2</v>
      </c>
      <c r="P12" s="24">
        <f t="shared" si="2"/>
      </c>
      <c r="Q12" s="24">
        <f>VLOOKUP($B12,'問題'!$V$3:$BQ$1023,'問題'!BJ$1,FALSE)</f>
        <v>0</v>
      </c>
      <c r="R12" s="24">
        <f t="shared" si="3"/>
      </c>
      <c r="S12" s="24">
        <f>VLOOKUP($B12,'問題'!$V$3:$BQ$1023,'問題'!BK$1,FALSE)</f>
        <v>0</v>
      </c>
      <c r="T12" s="24">
        <f t="shared" si="4"/>
      </c>
      <c r="U12" s="24">
        <f>VLOOKUP($B12,'問題'!$V$3:$BQ$1023,'問題'!BL$1,FALSE)</f>
        <v>0</v>
      </c>
      <c r="V12" s="24">
        <f t="shared" si="5"/>
      </c>
      <c r="W12" s="24">
        <f>VLOOKUP($B12,'問題'!$V$3:$BQ$1023,'問題'!BM$1,FALSE)</f>
        <v>0</v>
      </c>
      <c r="X12" s="24">
        <f t="shared" si="6"/>
      </c>
      <c r="Y12" s="24">
        <f>VLOOKUP($B12,'問題'!$V$3:$BQ$1023,'問題'!BN$1,FALSE)</f>
        <v>0</v>
      </c>
      <c r="Z12" s="24">
        <f t="shared" si="7"/>
      </c>
      <c r="AA12" s="24">
        <f>VLOOKUP($B12,'問題'!$V$3:$BQ$1023,'問題'!BO$1,FALSE)</f>
        <v>0</v>
      </c>
      <c r="AB12" s="24">
        <f t="shared" si="8"/>
      </c>
      <c r="AC12" s="24">
        <f>VLOOKUP($B12,'問題'!$V$3:$BQ$1023,'問題'!BP$1,FALSE)</f>
        <v>0</v>
      </c>
    </row>
    <row r="13" spans="2:29" ht="17.25">
      <c r="B13" s="3">
        <v>11</v>
      </c>
      <c r="C13" s="3" t="s">
        <v>1089</v>
      </c>
      <c r="E13" s="21">
        <f>VLOOKUP($B13,'問題'!$V$3:$BQ$1023,'問題'!BD$1,FALSE)</f>
        <v>4</v>
      </c>
      <c r="F13" s="21" t="s">
        <v>1095</v>
      </c>
      <c r="G13" s="21">
        <f>VLOOKUP($B13,'問題'!$V$3:$BQ$1023,'問題'!BE$1,FALSE)</f>
        <v>2</v>
      </c>
      <c r="H13" s="21" t="s">
        <v>1095</v>
      </c>
      <c r="I13" s="21">
        <f>VLOOKUP($B13,'問題'!$V$3:$BQ$1023,'問題'!BF$1,FALSE)</f>
        <v>3</v>
      </c>
      <c r="J13" s="21" t="s">
        <v>1095</v>
      </c>
      <c r="K13" s="21">
        <f>VLOOKUP($B13,'問題'!$V$3:$BQ$1023,'問題'!BG$1,FALSE)</f>
        <v>6</v>
      </c>
      <c r="L13" s="21" t="str">
        <f t="shared" si="0"/>
        <v>-</v>
      </c>
      <c r="M13" s="21">
        <f>VLOOKUP($B13,'問題'!$V$3:$BQ$1023,'問題'!BH$1,FALSE)</f>
        <v>7</v>
      </c>
      <c r="N13" s="21" t="str">
        <f t="shared" si="1"/>
        <v>-</v>
      </c>
      <c r="O13" s="21">
        <f>VLOOKUP($B13,'問題'!$V$3:$BQ$1023,'問題'!BI$1,FALSE)</f>
        <v>5</v>
      </c>
      <c r="P13" s="21" t="str">
        <f t="shared" si="2"/>
        <v>-</v>
      </c>
      <c r="Q13" s="21">
        <f>VLOOKUP($B13,'問題'!$V$3:$BQ$1023,'問題'!BJ$1,FALSE)</f>
        <v>1</v>
      </c>
      <c r="R13" s="21">
        <f t="shared" si="3"/>
      </c>
      <c r="S13" s="21">
        <f>VLOOKUP($B13,'問題'!$V$3:$BQ$1023,'問題'!BK$1,FALSE)</f>
        <v>0</v>
      </c>
      <c r="T13" s="21">
        <f t="shared" si="4"/>
      </c>
      <c r="U13" s="21">
        <f>VLOOKUP($B13,'問題'!$V$3:$BQ$1023,'問題'!BL$1,FALSE)</f>
        <v>0</v>
      </c>
      <c r="V13" s="21">
        <f t="shared" si="5"/>
      </c>
      <c r="W13" s="21">
        <f>VLOOKUP($B13,'問題'!$V$3:$BQ$1023,'問題'!BM$1,FALSE)</f>
        <v>0</v>
      </c>
      <c r="X13" s="21">
        <f t="shared" si="6"/>
      </c>
      <c r="Y13" s="21">
        <f>VLOOKUP($B13,'問題'!$V$3:$BQ$1023,'問題'!BN$1,FALSE)</f>
        <v>0</v>
      </c>
      <c r="Z13" s="21">
        <f t="shared" si="7"/>
      </c>
      <c r="AA13" s="21">
        <f>VLOOKUP($B13,'問題'!$V$3:$BQ$1023,'問題'!BO$1,FALSE)</f>
        <v>0</v>
      </c>
      <c r="AB13" s="21">
        <f t="shared" si="8"/>
      </c>
      <c r="AC13" s="21">
        <f>VLOOKUP($B13,'問題'!$V$3:$BQ$1023,'問題'!BP$1,FALSE)</f>
        <v>0</v>
      </c>
    </row>
    <row r="14" spans="2:29" ht="17.25">
      <c r="B14" s="3">
        <v>12</v>
      </c>
      <c r="C14" s="3" t="s">
        <v>1089</v>
      </c>
      <c r="E14" s="21">
        <f>VLOOKUP($B14,'問題'!$V$3:$BQ$1023,'問題'!BD$1,FALSE)</f>
        <v>6</v>
      </c>
      <c r="F14" s="21" t="s">
        <v>1095</v>
      </c>
      <c r="G14" s="21">
        <f>VLOOKUP($B14,'問題'!$V$3:$BQ$1023,'問題'!BE$1,FALSE)</f>
        <v>3</v>
      </c>
      <c r="H14" s="21" t="s">
        <v>1095</v>
      </c>
      <c r="I14" s="21">
        <f>VLOOKUP($B14,'問題'!$V$3:$BQ$1023,'問題'!BF$1,FALSE)</f>
        <v>7</v>
      </c>
      <c r="J14" s="21" t="s">
        <v>1095</v>
      </c>
      <c r="K14" s="21">
        <f>VLOOKUP($B14,'問題'!$V$3:$BQ$1023,'問題'!BG$1,FALSE)</f>
        <v>1</v>
      </c>
      <c r="L14" s="21" t="str">
        <f t="shared" si="0"/>
        <v>-</v>
      </c>
      <c r="M14" s="21">
        <f>VLOOKUP($B14,'問題'!$V$3:$BQ$1023,'問題'!BH$1,FALSE)</f>
        <v>4</v>
      </c>
      <c r="N14" s="21" t="str">
        <f t="shared" si="1"/>
        <v>-</v>
      </c>
      <c r="O14" s="21">
        <f>VLOOKUP($B14,'問題'!$V$3:$BQ$1023,'問題'!BI$1,FALSE)</f>
        <v>2</v>
      </c>
      <c r="P14" s="21" t="str">
        <f t="shared" si="2"/>
        <v>-</v>
      </c>
      <c r="Q14" s="21">
        <f>VLOOKUP($B14,'問題'!$V$3:$BQ$1023,'問題'!BJ$1,FALSE)</f>
        <v>5</v>
      </c>
      <c r="R14" s="21">
        <f t="shared" si="3"/>
      </c>
      <c r="S14" s="21">
        <f>VLOOKUP($B14,'問題'!$V$3:$BQ$1023,'問題'!BK$1,FALSE)</f>
        <v>0</v>
      </c>
      <c r="T14" s="21">
        <f t="shared" si="4"/>
      </c>
      <c r="U14" s="21">
        <f>VLOOKUP($B14,'問題'!$V$3:$BQ$1023,'問題'!BL$1,FALSE)</f>
        <v>0</v>
      </c>
      <c r="V14" s="21">
        <f t="shared" si="5"/>
      </c>
      <c r="W14" s="21">
        <f>VLOOKUP($B14,'問題'!$V$3:$BQ$1023,'問題'!BM$1,FALSE)</f>
        <v>0</v>
      </c>
      <c r="X14" s="21">
        <f t="shared" si="6"/>
      </c>
      <c r="Y14" s="21">
        <f>VLOOKUP($B14,'問題'!$V$3:$BQ$1023,'問題'!BN$1,FALSE)</f>
        <v>0</v>
      </c>
      <c r="Z14" s="21">
        <f t="shared" si="7"/>
      </c>
      <c r="AA14" s="21">
        <f>VLOOKUP($B14,'問題'!$V$3:$BQ$1023,'問題'!BO$1,FALSE)</f>
        <v>0</v>
      </c>
      <c r="AB14" s="21">
        <f t="shared" si="8"/>
      </c>
      <c r="AC14" s="21">
        <f>VLOOKUP($B14,'問題'!$V$3:$BQ$1023,'問題'!BP$1,FALSE)</f>
        <v>0</v>
      </c>
    </row>
    <row r="15" spans="2:29" ht="17.25">
      <c r="B15" s="3">
        <v>13</v>
      </c>
      <c r="C15" s="3" t="s">
        <v>1089</v>
      </c>
      <c r="E15" s="21">
        <f>VLOOKUP($B15,'問題'!$V$3:$BQ$1023,'問題'!BD$1,FALSE)</f>
        <v>3</v>
      </c>
      <c r="F15" s="21" t="s">
        <v>1095</v>
      </c>
      <c r="G15" s="21">
        <f>VLOOKUP($B15,'問題'!$V$3:$BQ$1023,'問題'!BE$1,FALSE)</f>
        <v>8</v>
      </c>
      <c r="H15" s="21" t="s">
        <v>1095</v>
      </c>
      <c r="I15" s="21">
        <f>VLOOKUP($B15,'問題'!$V$3:$BQ$1023,'問題'!BF$1,FALSE)</f>
        <v>2</v>
      </c>
      <c r="J15" s="21" t="s">
        <v>1095</v>
      </c>
      <c r="K15" s="21">
        <f>VLOOKUP($B15,'問題'!$V$3:$BQ$1023,'問題'!BG$1,FALSE)</f>
        <v>4</v>
      </c>
      <c r="L15" s="21" t="str">
        <f t="shared" si="0"/>
        <v>-</v>
      </c>
      <c r="M15" s="21">
        <f>VLOOKUP($B15,'問題'!$V$3:$BQ$1023,'問題'!BH$1,FALSE)</f>
        <v>1</v>
      </c>
      <c r="N15" s="21" t="str">
        <f t="shared" si="1"/>
        <v>-</v>
      </c>
      <c r="O15" s="21">
        <f>VLOOKUP($B15,'問題'!$V$3:$BQ$1023,'問題'!BI$1,FALSE)</f>
        <v>7</v>
      </c>
      <c r="P15" s="21" t="str">
        <f t="shared" si="2"/>
        <v>-</v>
      </c>
      <c r="Q15" s="21">
        <f>VLOOKUP($B15,'問題'!$V$3:$BQ$1023,'問題'!BJ$1,FALSE)</f>
        <v>5</v>
      </c>
      <c r="R15" s="21" t="str">
        <f t="shared" si="3"/>
        <v>-</v>
      </c>
      <c r="S15" s="21">
        <f>VLOOKUP($B15,'問題'!$V$3:$BQ$1023,'問題'!BK$1,FALSE)</f>
        <v>6</v>
      </c>
      <c r="T15" s="21">
        <f t="shared" si="4"/>
      </c>
      <c r="U15" s="21">
        <f>VLOOKUP($B15,'問題'!$V$3:$BQ$1023,'問題'!BL$1,FALSE)</f>
        <v>0</v>
      </c>
      <c r="V15" s="21">
        <f t="shared" si="5"/>
      </c>
      <c r="W15" s="21">
        <f>VLOOKUP($B15,'問題'!$V$3:$BQ$1023,'問題'!BM$1,FALSE)</f>
        <v>0</v>
      </c>
      <c r="X15" s="21">
        <f t="shared" si="6"/>
      </c>
      <c r="Y15" s="21">
        <f>VLOOKUP($B15,'問題'!$V$3:$BQ$1023,'問題'!BN$1,FALSE)</f>
        <v>0</v>
      </c>
      <c r="Z15" s="21">
        <f t="shared" si="7"/>
      </c>
      <c r="AA15" s="21">
        <f>VLOOKUP($B15,'問題'!$V$3:$BQ$1023,'問題'!BO$1,FALSE)</f>
        <v>0</v>
      </c>
      <c r="AB15" s="21">
        <f t="shared" si="8"/>
      </c>
      <c r="AC15" s="21">
        <f>VLOOKUP($B15,'問題'!$V$3:$BQ$1023,'問題'!BP$1,FALSE)</f>
        <v>0</v>
      </c>
    </row>
    <row r="16" spans="2:29" ht="17.25">
      <c r="B16" s="3">
        <v>14</v>
      </c>
      <c r="C16" s="3" t="s">
        <v>1089</v>
      </c>
      <c r="E16" s="21">
        <f>VLOOKUP($B16,'問題'!$V$3:$BQ$1023,'問題'!BD$1,FALSE)</f>
        <v>2</v>
      </c>
      <c r="F16" s="21" t="s">
        <v>1095</v>
      </c>
      <c r="G16" s="21">
        <f>VLOOKUP($B16,'問題'!$V$3:$BQ$1023,'問題'!BE$1,FALSE)</f>
        <v>3</v>
      </c>
      <c r="H16" s="21" t="s">
        <v>1095</v>
      </c>
      <c r="I16" s="21">
        <f>VLOOKUP($B16,'問題'!$V$3:$BQ$1023,'問題'!BF$1,FALSE)</f>
        <v>5</v>
      </c>
      <c r="J16" s="21" t="s">
        <v>1095</v>
      </c>
      <c r="K16" s="21">
        <f>VLOOKUP($B16,'問題'!$V$3:$BQ$1023,'問題'!BG$1,FALSE)</f>
        <v>7</v>
      </c>
      <c r="L16" s="21" t="str">
        <f t="shared" si="0"/>
        <v>-</v>
      </c>
      <c r="M16" s="21">
        <f>VLOOKUP($B16,'問題'!$V$3:$BQ$1023,'問題'!BH$1,FALSE)</f>
        <v>6</v>
      </c>
      <c r="N16" s="21" t="str">
        <f t="shared" si="1"/>
        <v>-</v>
      </c>
      <c r="O16" s="21">
        <f>VLOOKUP($B16,'問題'!$V$3:$BQ$1023,'問題'!BI$1,FALSE)</f>
        <v>1</v>
      </c>
      <c r="P16" s="21" t="str">
        <f t="shared" si="2"/>
        <v>-</v>
      </c>
      <c r="Q16" s="21">
        <f>VLOOKUP($B16,'問題'!$V$3:$BQ$1023,'問題'!BJ$1,FALSE)</f>
        <v>4</v>
      </c>
      <c r="R16" s="21">
        <f t="shared" si="3"/>
      </c>
      <c r="S16" s="21">
        <f>VLOOKUP($B16,'問題'!$V$3:$BQ$1023,'問題'!BK$1,FALSE)</f>
        <v>0</v>
      </c>
      <c r="T16" s="21">
        <f t="shared" si="4"/>
      </c>
      <c r="U16" s="21">
        <f>VLOOKUP($B16,'問題'!$V$3:$BQ$1023,'問題'!BL$1,FALSE)</f>
        <v>0</v>
      </c>
      <c r="V16" s="21">
        <f t="shared" si="5"/>
      </c>
      <c r="W16" s="21">
        <f>VLOOKUP($B16,'問題'!$V$3:$BQ$1023,'問題'!BM$1,FALSE)</f>
        <v>0</v>
      </c>
      <c r="X16" s="21">
        <f t="shared" si="6"/>
      </c>
      <c r="Y16" s="21">
        <f>VLOOKUP($B16,'問題'!$V$3:$BQ$1023,'問題'!BN$1,FALSE)</f>
        <v>0</v>
      </c>
      <c r="Z16" s="21">
        <f t="shared" si="7"/>
      </c>
      <c r="AA16" s="21">
        <f>VLOOKUP($B16,'問題'!$V$3:$BQ$1023,'問題'!BO$1,FALSE)</f>
        <v>0</v>
      </c>
      <c r="AB16" s="21">
        <f t="shared" si="8"/>
      </c>
      <c r="AC16" s="21">
        <f>VLOOKUP($B16,'問題'!$V$3:$BQ$1023,'問題'!BP$1,FALSE)</f>
        <v>0</v>
      </c>
    </row>
    <row r="17" spans="2:29" ht="17.25">
      <c r="B17" s="3">
        <v>15</v>
      </c>
      <c r="C17" s="3" t="s">
        <v>1089</v>
      </c>
      <c r="E17" s="21">
        <f>VLOOKUP($B17,'問題'!$V$3:$BQ$1023,'問題'!BD$1,FALSE)</f>
        <v>3</v>
      </c>
      <c r="F17" s="21" t="s">
        <v>1095</v>
      </c>
      <c r="G17" s="21">
        <f>VLOOKUP($B17,'問題'!$V$3:$BQ$1023,'問題'!BE$1,FALSE)</f>
        <v>8</v>
      </c>
      <c r="H17" s="21" t="s">
        <v>1095</v>
      </c>
      <c r="I17" s="21">
        <f>VLOOKUP($B17,'問題'!$V$3:$BQ$1023,'問題'!BF$1,FALSE)</f>
        <v>1</v>
      </c>
      <c r="J17" s="21" t="s">
        <v>1095</v>
      </c>
      <c r="K17" s="21">
        <f>VLOOKUP($B17,'問題'!$V$3:$BQ$1023,'問題'!BG$1,FALSE)</f>
        <v>6</v>
      </c>
      <c r="L17" s="21" t="str">
        <f t="shared" si="0"/>
        <v>-</v>
      </c>
      <c r="M17" s="21">
        <f>VLOOKUP($B17,'問題'!$V$3:$BQ$1023,'問題'!BH$1,FALSE)</f>
        <v>7</v>
      </c>
      <c r="N17" s="21" t="str">
        <f t="shared" si="1"/>
        <v>-</v>
      </c>
      <c r="O17" s="21">
        <f>VLOOKUP($B17,'問題'!$V$3:$BQ$1023,'問題'!BI$1,FALSE)</f>
        <v>2</v>
      </c>
      <c r="P17" s="21" t="str">
        <f t="shared" si="2"/>
        <v>-</v>
      </c>
      <c r="Q17" s="21">
        <f>VLOOKUP($B17,'問題'!$V$3:$BQ$1023,'問題'!BJ$1,FALSE)</f>
        <v>4</v>
      </c>
      <c r="R17" s="21" t="str">
        <f t="shared" si="3"/>
        <v>-</v>
      </c>
      <c r="S17" s="21">
        <f>VLOOKUP($B17,'問題'!$V$3:$BQ$1023,'問題'!BK$1,FALSE)</f>
        <v>5</v>
      </c>
      <c r="T17" s="21">
        <f t="shared" si="4"/>
      </c>
      <c r="U17" s="21">
        <f>VLOOKUP($B17,'問題'!$V$3:$BQ$1023,'問題'!BL$1,FALSE)</f>
        <v>0</v>
      </c>
      <c r="V17" s="21">
        <f t="shared" si="5"/>
      </c>
      <c r="W17" s="21">
        <f>VLOOKUP($B17,'問題'!$V$3:$BQ$1023,'問題'!BM$1,FALSE)</f>
        <v>0</v>
      </c>
      <c r="X17" s="21">
        <f t="shared" si="6"/>
      </c>
      <c r="Y17" s="21">
        <f>VLOOKUP($B17,'問題'!$V$3:$BQ$1023,'問題'!BN$1,FALSE)</f>
        <v>0</v>
      </c>
      <c r="Z17" s="21">
        <f t="shared" si="7"/>
      </c>
      <c r="AA17" s="21">
        <f>VLOOKUP($B17,'問題'!$V$3:$BQ$1023,'問題'!BO$1,FALSE)</f>
        <v>0</v>
      </c>
      <c r="AB17" s="21">
        <f t="shared" si="8"/>
      </c>
      <c r="AC17" s="21">
        <f>VLOOKUP($B17,'問題'!$V$3:$BQ$1023,'問題'!BP$1,FALSE)</f>
        <v>0</v>
      </c>
    </row>
    <row r="18" spans="2:29" ht="17.25">
      <c r="B18" s="17">
        <v>16</v>
      </c>
      <c r="C18" s="17" t="s">
        <v>1089</v>
      </c>
      <c r="D18" s="17"/>
      <c r="E18" s="22">
        <f>VLOOKUP($B18,'問題'!$V$3:$BQ$1023,'問題'!BD$1,FALSE)</f>
        <v>1</v>
      </c>
      <c r="F18" s="22" t="s">
        <v>1095</v>
      </c>
      <c r="G18" s="22">
        <f>VLOOKUP($B18,'問題'!$V$3:$BQ$1023,'問題'!BE$1,FALSE)</f>
        <v>3</v>
      </c>
      <c r="H18" s="22" t="s">
        <v>1095</v>
      </c>
      <c r="I18" s="22">
        <f>VLOOKUP($B18,'問題'!$V$3:$BQ$1023,'問題'!BF$1,FALSE)</f>
        <v>4</v>
      </c>
      <c r="J18" s="22" t="s">
        <v>1095</v>
      </c>
      <c r="K18" s="22">
        <f>VLOOKUP($B18,'問題'!$V$3:$BQ$1023,'問題'!BG$1,FALSE)</f>
        <v>5</v>
      </c>
      <c r="L18" s="22" t="str">
        <f t="shared" si="0"/>
        <v>-</v>
      </c>
      <c r="M18" s="22">
        <f>VLOOKUP($B18,'問題'!$V$3:$BQ$1023,'問題'!BH$1,FALSE)</f>
        <v>6</v>
      </c>
      <c r="N18" s="22" t="str">
        <f t="shared" si="1"/>
        <v>-</v>
      </c>
      <c r="O18" s="22">
        <f>VLOOKUP($B18,'問題'!$V$3:$BQ$1023,'問題'!BI$1,FALSE)</f>
        <v>2</v>
      </c>
      <c r="P18" s="22" t="str">
        <f t="shared" si="2"/>
        <v>-</v>
      </c>
      <c r="Q18" s="22">
        <f>VLOOKUP($B18,'問題'!$V$3:$BQ$1023,'問題'!BJ$1,FALSE)</f>
        <v>7</v>
      </c>
      <c r="R18" s="22" t="str">
        <f t="shared" si="3"/>
        <v>-</v>
      </c>
      <c r="S18" s="22">
        <f>VLOOKUP($B18,'問題'!$V$3:$BQ$1023,'問題'!BK$1,FALSE)</f>
        <v>9</v>
      </c>
      <c r="T18" s="22" t="str">
        <f t="shared" si="4"/>
        <v>-</v>
      </c>
      <c r="U18" s="22">
        <f>VLOOKUP($B18,'問題'!$V$3:$BQ$1023,'問題'!BL$1,FALSE)</f>
        <v>8</v>
      </c>
      <c r="V18" s="22">
        <f t="shared" si="5"/>
      </c>
      <c r="W18" s="22">
        <f>VLOOKUP($B18,'問題'!$V$3:$BQ$1023,'問題'!BM$1,FALSE)</f>
        <v>0</v>
      </c>
      <c r="X18" s="22">
        <f t="shared" si="6"/>
      </c>
      <c r="Y18" s="22">
        <f>VLOOKUP($B18,'問題'!$V$3:$BQ$1023,'問題'!BN$1,FALSE)</f>
        <v>0</v>
      </c>
      <c r="Z18" s="22">
        <f t="shared" si="7"/>
      </c>
      <c r="AA18" s="22">
        <f>VLOOKUP($B18,'問題'!$V$3:$BQ$1023,'問題'!BO$1,FALSE)</f>
        <v>0</v>
      </c>
      <c r="AB18" s="22">
        <f t="shared" si="8"/>
      </c>
      <c r="AC18" s="22">
        <f>VLOOKUP($B18,'問題'!$V$3:$BQ$1023,'問題'!BP$1,FALSE)</f>
        <v>0</v>
      </c>
    </row>
    <row r="19" spans="2:29" ht="17.25">
      <c r="B19" s="18">
        <v>17</v>
      </c>
      <c r="C19" s="18" t="s">
        <v>1089</v>
      </c>
      <c r="D19" s="18"/>
      <c r="E19" s="23">
        <f>VLOOKUP($B19,'問題'!$V$3:$BQ$1023,'問題'!BD$1,FALSE)</f>
        <v>6</v>
      </c>
      <c r="F19" s="23" t="s">
        <v>1095</v>
      </c>
      <c r="G19" s="23">
        <f>VLOOKUP($B19,'問題'!$V$3:$BQ$1023,'問題'!BE$1,FALSE)</f>
        <v>7</v>
      </c>
      <c r="H19" s="23" t="s">
        <v>1095</v>
      </c>
      <c r="I19" s="23">
        <f>VLOOKUP($B19,'問題'!$V$3:$BQ$1023,'問題'!BF$1,FALSE)</f>
        <v>2</v>
      </c>
      <c r="J19" s="23" t="s">
        <v>1095</v>
      </c>
      <c r="K19" s="23">
        <f>VLOOKUP($B19,'問題'!$V$3:$BQ$1023,'問題'!BG$1,FALSE)</f>
        <v>4</v>
      </c>
      <c r="L19" s="23" t="str">
        <f t="shared" si="0"/>
        <v>-</v>
      </c>
      <c r="M19" s="23">
        <f>VLOOKUP($B19,'問題'!$V$3:$BQ$1023,'問題'!BH$1,FALSE)</f>
        <v>3</v>
      </c>
      <c r="N19" s="23" t="str">
        <f t="shared" si="1"/>
        <v>-</v>
      </c>
      <c r="O19" s="23">
        <f>VLOOKUP($B19,'問題'!$V$3:$BQ$1023,'問題'!BI$1,FALSE)</f>
        <v>1</v>
      </c>
      <c r="P19" s="23" t="str">
        <f t="shared" si="2"/>
        <v>-</v>
      </c>
      <c r="Q19" s="23">
        <f>VLOOKUP($B19,'問題'!$V$3:$BQ$1023,'問題'!BJ$1,FALSE)</f>
        <v>5</v>
      </c>
      <c r="R19" s="23">
        <f t="shared" si="3"/>
      </c>
      <c r="S19" s="23">
        <f>VLOOKUP($B19,'問題'!$V$3:$BQ$1023,'問題'!BK$1,FALSE)</f>
        <v>0</v>
      </c>
      <c r="T19" s="23">
        <f t="shared" si="4"/>
      </c>
      <c r="U19" s="23">
        <f>VLOOKUP($B19,'問題'!$V$3:$BQ$1023,'問題'!BL$1,FALSE)</f>
        <v>0</v>
      </c>
      <c r="V19" s="23">
        <f t="shared" si="5"/>
      </c>
      <c r="W19" s="23">
        <f>VLOOKUP($B19,'問題'!$V$3:$BQ$1023,'問題'!BM$1,FALSE)</f>
        <v>0</v>
      </c>
      <c r="X19" s="23">
        <f t="shared" si="6"/>
      </c>
      <c r="Y19" s="23">
        <f>VLOOKUP($B19,'問題'!$V$3:$BQ$1023,'問題'!BN$1,FALSE)</f>
        <v>0</v>
      </c>
      <c r="Z19" s="23">
        <f t="shared" si="7"/>
      </c>
      <c r="AA19" s="23">
        <f>VLOOKUP($B19,'問題'!$V$3:$BQ$1023,'問題'!BO$1,FALSE)</f>
        <v>0</v>
      </c>
      <c r="AB19" s="23">
        <f t="shared" si="8"/>
      </c>
      <c r="AC19" s="23">
        <f>VLOOKUP($B19,'問題'!$V$3:$BQ$1023,'問題'!BP$1,FALSE)</f>
        <v>0</v>
      </c>
    </row>
    <row r="20" spans="2:29" ht="17.25">
      <c r="B20" s="18">
        <v>18</v>
      </c>
      <c r="C20" s="18" t="s">
        <v>1089</v>
      </c>
      <c r="D20" s="18"/>
      <c r="E20" s="23">
        <f>VLOOKUP($B20,'問題'!$V$3:$BQ$1023,'問題'!BD$1,FALSE)</f>
        <v>7</v>
      </c>
      <c r="F20" s="23" t="s">
        <v>1095</v>
      </c>
      <c r="G20" s="23">
        <f>VLOOKUP($B20,'問題'!$V$3:$BQ$1023,'問題'!BE$1,FALSE)</f>
        <v>2</v>
      </c>
      <c r="H20" s="23" t="s">
        <v>1095</v>
      </c>
      <c r="I20" s="23">
        <f>VLOOKUP($B20,'問題'!$V$3:$BQ$1023,'問題'!BF$1,FALSE)</f>
        <v>3</v>
      </c>
      <c r="J20" s="23" t="s">
        <v>1095</v>
      </c>
      <c r="K20" s="23">
        <f>VLOOKUP($B20,'問題'!$V$3:$BQ$1023,'問題'!BG$1,FALSE)</f>
        <v>1</v>
      </c>
      <c r="L20" s="23" t="str">
        <f t="shared" si="0"/>
        <v>-</v>
      </c>
      <c r="M20" s="23">
        <f>VLOOKUP($B20,'問題'!$V$3:$BQ$1023,'問題'!BH$1,FALSE)</f>
        <v>6</v>
      </c>
      <c r="N20" s="23" t="str">
        <f t="shared" si="1"/>
        <v>-</v>
      </c>
      <c r="O20" s="23">
        <f>VLOOKUP($B20,'問題'!$V$3:$BQ$1023,'問題'!BI$1,FALSE)</f>
        <v>4</v>
      </c>
      <c r="P20" s="23" t="str">
        <f t="shared" si="2"/>
        <v>-</v>
      </c>
      <c r="Q20" s="23">
        <f>VLOOKUP($B20,'問題'!$V$3:$BQ$1023,'問題'!BJ$1,FALSE)</f>
        <v>8</v>
      </c>
      <c r="R20" s="23" t="str">
        <f t="shared" si="3"/>
        <v>-</v>
      </c>
      <c r="S20" s="23">
        <f>VLOOKUP($B20,'問題'!$V$3:$BQ$1023,'問題'!BK$1,FALSE)</f>
        <v>5</v>
      </c>
      <c r="T20" s="23">
        <f t="shared" si="4"/>
      </c>
      <c r="U20" s="23">
        <f>VLOOKUP($B20,'問題'!$V$3:$BQ$1023,'問題'!BL$1,FALSE)</f>
        <v>0</v>
      </c>
      <c r="V20" s="23">
        <f t="shared" si="5"/>
      </c>
      <c r="W20" s="23">
        <f>VLOOKUP($B20,'問題'!$V$3:$BQ$1023,'問題'!BM$1,FALSE)</f>
        <v>0</v>
      </c>
      <c r="X20" s="23">
        <f t="shared" si="6"/>
      </c>
      <c r="Y20" s="23">
        <f>VLOOKUP($B20,'問題'!$V$3:$BQ$1023,'問題'!BN$1,FALSE)</f>
        <v>0</v>
      </c>
      <c r="Z20" s="23">
        <f t="shared" si="7"/>
      </c>
      <c r="AA20" s="23">
        <f>VLOOKUP($B20,'問題'!$V$3:$BQ$1023,'問題'!BO$1,FALSE)</f>
        <v>0</v>
      </c>
      <c r="AB20" s="23">
        <f t="shared" si="8"/>
      </c>
      <c r="AC20" s="23">
        <f>VLOOKUP($B20,'問題'!$V$3:$BQ$1023,'問題'!BP$1,FALSE)</f>
        <v>0</v>
      </c>
    </row>
    <row r="21" spans="2:29" ht="17.25">
      <c r="B21" s="18">
        <v>19</v>
      </c>
      <c r="C21" s="18" t="s">
        <v>1089</v>
      </c>
      <c r="D21" s="18"/>
      <c r="E21" s="23">
        <f>VLOOKUP($B21,'問題'!$V$3:$BQ$1023,'問題'!BD$1,FALSE)</f>
        <v>1</v>
      </c>
      <c r="F21" s="23" t="s">
        <v>1095</v>
      </c>
      <c r="G21" s="23">
        <f>VLOOKUP($B21,'問題'!$V$3:$BQ$1023,'問題'!BE$1,FALSE)</f>
        <v>7</v>
      </c>
      <c r="H21" s="23" t="s">
        <v>1095</v>
      </c>
      <c r="I21" s="23">
        <f>VLOOKUP($B21,'問題'!$V$3:$BQ$1023,'問題'!BF$1,FALSE)</f>
        <v>5</v>
      </c>
      <c r="J21" s="23" t="s">
        <v>1095</v>
      </c>
      <c r="K21" s="23">
        <f>VLOOKUP($B21,'問題'!$V$3:$BQ$1023,'問題'!BG$1,FALSE)</f>
        <v>6</v>
      </c>
      <c r="L21" s="23" t="str">
        <f t="shared" si="0"/>
        <v>-</v>
      </c>
      <c r="M21" s="23">
        <f>VLOOKUP($B21,'問題'!$V$3:$BQ$1023,'問題'!BH$1,FALSE)</f>
        <v>4</v>
      </c>
      <c r="N21" s="23" t="str">
        <f t="shared" si="1"/>
        <v>-</v>
      </c>
      <c r="O21" s="23">
        <f>VLOOKUP($B21,'問題'!$V$3:$BQ$1023,'問題'!BI$1,FALSE)</f>
        <v>8</v>
      </c>
      <c r="P21" s="23" t="str">
        <f t="shared" si="2"/>
        <v>-</v>
      </c>
      <c r="Q21" s="23">
        <f>VLOOKUP($B21,'問題'!$V$3:$BQ$1023,'問題'!BJ$1,FALSE)</f>
        <v>2</v>
      </c>
      <c r="R21" s="23" t="str">
        <f t="shared" si="3"/>
        <v>-</v>
      </c>
      <c r="S21" s="23">
        <f>VLOOKUP($B21,'問題'!$V$3:$BQ$1023,'問題'!BK$1,FALSE)</f>
        <v>3</v>
      </c>
      <c r="T21" s="23">
        <f t="shared" si="4"/>
      </c>
      <c r="U21" s="23">
        <f>VLOOKUP($B21,'問題'!$V$3:$BQ$1023,'問題'!BL$1,FALSE)</f>
        <v>0</v>
      </c>
      <c r="V21" s="23">
        <f t="shared" si="5"/>
      </c>
      <c r="W21" s="23">
        <f>VLOOKUP($B21,'問題'!$V$3:$BQ$1023,'問題'!BM$1,FALSE)</f>
        <v>0</v>
      </c>
      <c r="X21" s="23">
        <f t="shared" si="6"/>
      </c>
      <c r="Y21" s="23">
        <f>VLOOKUP($B21,'問題'!$V$3:$BQ$1023,'問題'!BN$1,FALSE)</f>
        <v>0</v>
      </c>
      <c r="Z21" s="23">
        <f t="shared" si="7"/>
      </c>
      <c r="AA21" s="23">
        <f>VLOOKUP($B21,'問題'!$V$3:$BQ$1023,'問題'!BO$1,FALSE)</f>
        <v>0</v>
      </c>
      <c r="AB21" s="23">
        <f t="shared" si="8"/>
      </c>
      <c r="AC21" s="23">
        <f>VLOOKUP($B21,'問題'!$V$3:$BQ$1023,'問題'!BP$1,FALSE)</f>
        <v>0</v>
      </c>
    </row>
    <row r="22" spans="2:29" ht="17.25">
      <c r="B22" s="19">
        <v>20</v>
      </c>
      <c r="C22" s="19" t="s">
        <v>1089</v>
      </c>
      <c r="D22" s="19"/>
      <c r="E22" s="24">
        <f>VLOOKUP($B22,'問題'!$V$3:$BQ$1023,'問題'!BD$1,FALSE)</f>
        <v>1</v>
      </c>
      <c r="F22" s="24" t="s">
        <v>1095</v>
      </c>
      <c r="G22" s="24">
        <f>VLOOKUP($B22,'問題'!$V$3:$BQ$1023,'問題'!BE$1,FALSE)</f>
        <v>4</v>
      </c>
      <c r="H22" s="24" t="s">
        <v>1095</v>
      </c>
      <c r="I22" s="24">
        <f>VLOOKUP($B22,'問題'!$V$3:$BQ$1023,'問題'!BF$1,FALSE)</f>
        <v>6</v>
      </c>
      <c r="J22" s="24" t="s">
        <v>1095</v>
      </c>
      <c r="K22" s="24">
        <f>VLOOKUP($B22,'問題'!$V$3:$BQ$1023,'問題'!BG$1,FALSE)</f>
        <v>5</v>
      </c>
      <c r="L22" s="24" t="str">
        <f t="shared" si="0"/>
        <v>-</v>
      </c>
      <c r="M22" s="24">
        <f>VLOOKUP($B22,'問題'!$V$3:$BQ$1023,'問題'!BH$1,FALSE)</f>
        <v>2</v>
      </c>
      <c r="N22" s="24" t="str">
        <f t="shared" si="1"/>
        <v>-</v>
      </c>
      <c r="O22" s="24">
        <f>VLOOKUP($B22,'問題'!$V$3:$BQ$1023,'問題'!BI$1,FALSE)</f>
        <v>7</v>
      </c>
      <c r="P22" s="24" t="str">
        <f t="shared" si="2"/>
        <v>-</v>
      </c>
      <c r="Q22" s="24">
        <f>VLOOKUP($B22,'問題'!$V$3:$BQ$1023,'問題'!BJ$1,FALSE)</f>
        <v>3</v>
      </c>
      <c r="R22" s="24">
        <f t="shared" si="3"/>
      </c>
      <c r="S22" s="24">
        <f>VLOOKUP($B22,'問題'!$V$3:$BQ$1023,'問題'!BK$1,FALSE)</f>
        <v>0</v>
      </c>
      <c r="T22" s="24">
        <f t="shared" si="4"/>
      </c>
      <c r="U22" s="24">
        <f>VLOOKUP($B22,'問題'!$V$3:$BQ$1023,'問題'!BL$1,FALSE)</f>
        <v>0</v>
      </c>
      <c r="V22" s="24">
        <f t="shared" si="5"/>
      </c>
      <c r="W22" s="24">
        <f>VLOOKUP($B22,'問題'!$V$3:$BQ$1023,'問題'!BM$1,FALSE)</f>
        <v>0</v>
      </c>
      <c r="X22" s="24">
        <f t="shared" si="6"/>
      </c>
      <c r="Y22" s="24">
        <f>VLOOKUP($B22,'問題'!$V$3:$BQ$1023,'問題'!BN$1,FALSE)</f>
        <v>0</v>
      </c>
      <c r="Z22" s="24">
        <f t="shared" si="7"/>
      </c>
      <c r="AA22" s="24">
        <f>VLOOKUP($B22,'問題'!$V$3:$BQ$1023,'問題'!BO$1,FALSE)</f>
        <v>0</v>
      </c>
      <c r="AB22" s="24">
        <f t="shared" si="8"/>
      </c>
      <c r="AC22" s="24">
        <f>VLOOKUP($B22,'問題'!$V$3:$BQ$1023,'問題'!BP$1,FALSE)</f>
        <v>0</v>
      </c>
    </row>
    <row r="23" spans="2:29" ht="17.25">
      <c r="B23" s="3">
        <v>21</v>
      </c>
      <c r="C23" s="3" t="s">
        <v>1089</v>
      </c>
      <c r="E23" s="21">
        <f>VLOOKUP($B23,'問題'!$V$3:$BQ$1023,'問題'!BD$1,FALSE)</f>
        <v>1</v>
      </c>
      <c r="F23" s="21" t="s">
        <v>1095</v>
      </c>
      <c r="G23" s="21">
        <f>VLOOKUP($B23,'問題'!$V$3:$BQ$1023,'問題'!BE$1,FALSE)</f>
        <v>6</v>
      </c>
      <c r="H23" s="21" t="s">
        <v>1095</v>
      </c>
      <c r="I23" s="21">
        <f>VLOOKUP($B23,'問題'!$V$3:$BQ$1023,'問題'!BF$1,FALSE)</f>
        <v>2</v>
      </c>
      <c r="J23" s="21" t="s">
        <v>1095</v>
      </c>
      <c r="K23" s="21">
        <f>VLOOKUP($B23,'問題'!$V$3:$BQ$1023,'問題'!BG$1,FALSE)</f>
        <v>3</v>
      </c>
      <c r="L23" s="21" t="str">
        <f t="shared" si="0"/>
        <v>-</v>
      </c>
      <c r="M23" s="21">
        <f>VLOOKUP($B23,'問題'!$V$3:$BQ$1023,'問題'!BH$1,FALSE)</f>
        <v>4</v>
      </c>
      <c r="N23" s="21" t="str">
        <f t="shared" si="1"/>
        <v>-</v>
      </c>
      <c r="O23" s="21">
        <f>VLOOKUP($B23,'問題'!$V$3:$BQ$1023,'問題'!BI$1,FALSE)</f>
        <v>5</v>
      </c>
      <c r="P23" s="21">
        <f t="shared" si="2"/>
      </c>
      <c r="Q23" s="21">
        <f>VLOOKUP($B23,'問題'!$V$3:$BQ$1023,'問題'!BJ$1,FALSE)</f>
        <v>0</v>
      </c>
      <c r="R23" s="21">
        <f t="shared" si="3"/>
      </c>
      <c r="S23" s="21">
        <f>VLOOKUP($B23,'問題'!$V$3:$BQ$1023,'問題'!BK$1,FALSE)</f>
        <v>0</v>
      </c>
      <c r="T23" s="21">
        <f t="shared" si="4"/>
      </c>
      <c r="U23" s="21">
        <f>VLOOKUP($B23,'問題'!$V$3:$BQ$1023,'問題'!BL$1,FALSE)</f>
        <v>0</v>
      </c>
      <c r="V23" s="21">
        <f t="shared" si="5"/>
      </c>
      <c r="W23" s="21">
        <f>VLOOKUP($B23,'問題'!$V$3:$BQ$1023,'問題'!BM$1,FALSE)</f>
        <v>0</v>
      </c>
      <c r="X23" s="21">
        <f t="shared" si="6"/>
      </c>
      <c r="Y23" s="21">
        <f>VLOOKUP($B23,'問題'!$V$3:$BQ$1023,'問題'!BN$1,FALSE)</f>
        <v>0</v>
      </c>
      <c r="Z23" s="21">
        <f t="shared" si="7"/>
      </c>
      <c r="AA23" s="21">
        <f>VLOOKUP($B23,'問題'!$V$3:$BQ$1023,'問題'!BO$1,FALSE)</f>
        <v>0</v>
      </c>
      <c r="AB23" s="21">
        <f t="shared" si="8"/>
      </c>
      <c r="AC23" s="21">
        <f>VLOOKUP($B23,'問題'!$V$3:$BQ$1023,'問題'!BP$1,FALSE)</f>
        <v>0</v>
      </c>
    </row>
    <row r="24" spans="2:29" ht="17.25">
      <c r="B24" s="3">
        <v>22</v>
      </c>
      <c r="C24" s="3" t="s">
        <v>1089</v>
      </c>
      <c r="E24" s="21">
        <f>VLOOKUP($B24,'問題'!$V$3:$BQ$1023,'問題'!BD$1,FALSE)</f>
        <v>1</v>
      </c>
      <c r="F24" s="21" t="s">
        <v>1095</v>
      </c>
      <c r="G24" s="21">
        <f>VLOOKUP($B24,'問題'!$V$3:$BQ$1023,'問題'!BE$1,FALSE)</f>
        <v>4</v>
      </c>
      <c r="H24" s="21" t="s">
        <v>1095</v>
      </c>
      <c r="I24" s="21">
        <f>VLOOKUP($B24,'問題'!$V$3:$BQ$1023,'問題'!BF$1,FALSE)</f>
        <v>2</v>
      </c>
      <c r="J24" s="21" t="s">
        <v>1095</v>
      </c>
      <c r="K24" s="21">
        <f>VLOOKUP($B24,'問題'!$V$3:$BQ$1023,'問題'!BG$1,FALSE)</f>
        <v>5</v>
      </c>
      <c r="L24" s="21" t="str">
        <f t="shared" si="0"/>
        <v>-</v>
      </c>
      <c r="M24" s="21">
        <f>VLOOKUP($B24,'問題'!$V$3:$BQ$1023,'問題'!BH$1,FALSE)</f>
        <v>6</v>
      </c>
      <c r="N24" s="21" t="str">
        <f t="shared" si="1"/>
        <v>-</v>
      </c>
      <c r="O24" s="21">
        <f>VLOOKUP($B24,'問題'!$V$3:$BQ$1023,'問題'!BI$1,FALSE)</f>
        <v>3</v>
      </c>
      <c r="P24" s="21">
        <f t="shared" si="2"/>
      </c>
      <c r="Q24" s="21">
        <f>VLOOKUP($B24,'問題'!$V$3:$BQ$1023,'問題'!BJ$1,FALSE)</f>
        <v>0</v>
      </c>
      <c r="R24" s="21">
        <f t="shared" si="3"/>
      </c>
      <c r="S24" s="21">
        <f>VLOOKUP($B24,'問題'!$V$3:$BQ$1023,'問題'!BK$1,FALSE)</f>
        <v>0</v>
      </c>
      <c r="T24" s="21">
        <f t="shared" si="4"/>
      </c>
      <c r="U24" s="21">
        <f>VLOOKUP($B24,'問題'!$V$3:$BQ$1023,'問題'!BL$1,FALSE)</f>
        <v>0</v>
      </c>
      <c r="V24" s="21">
        <f t="shared" si="5"/>
      </c>
      <c r="W24" s="21">
        <f>VLOOKUP($B24,'問題'!$V$3:$BQ$1023,'問題'!BM$1,FALSE)</f>
        <v>0</v>
      </c>
      <c r="X24" s="21">
        <f t="shared" si="6"/>
      </c>
      <c r="Y24" s="21">
        <f>VLOOKUP($B24,'問題'!$V$3:$BQ$1023,'問題'!BN$1,FALSE)</f>
        <v>0</v>
      </c>
      <c r="Z24" s="21">
        <f t="shared" si="7"/>
      </c>
      <c r="AA24" s="21">
        <f>VLOOKUP($B24,'問題'!$V$3:$BQ$1023,'問題'!BO$1,FALSE)</f>
        <v>0</v>
      </c>
      <c r="AB24" s="21">
        <f t="shared" si="8"/>
      </c>
      <c r="AC24" s="21">
        <f>VLOOKUP($B24,'問題'!$V$3:$BQ$1023,'問題'!BP$1,FALSE)</f>
        <v>0</v>
      </c>
    </row>
    <row r="25" spans="2:29" ht="17.25">
      <c r="B25" s="3">
        <v>23</v>
      </c>
      <c r="C25" s="3" t="s">
        <v>1089</v>
      </c>
      <c r="E25" s="21">
        <f>VLOOKUP($B25,'問題'!$V$3:$BQ$1023,'問題'!BD$1,FALSE)</f>
        <v>5</v>
      </c>
      <c r="F25" s="21" t="s">
        <v>1095</v>
      </c>
      <c r="G25" s="21">
        <f>VLOOKUP($B25,'問題'!$V$3:$BQ$1023,'問題'!BE$1,FALSE)</f>
        <v>8</v>
      </c>
      <c r="H25" s="21" t="s">
        <v>1095</v>
      </c>
      <c r="I25" s="21">
        <f>VLOOKUP($B25,'問題'!$V$3:$BQ$1023,'問題'!BF$1,FALSE)</f>
        <v>2</v>
      </c>
      <c r="J25" s="21" t="s">
        <v>1095</v>
      </c>
      <c r="K25" s="21">
        <f>VLOOKUP($B25,'問題'!$V$3:$BQ$1023,'問題'!BG$1,FALSE)</f>
        <v>3</v>
      </c>
      <c r="L25" s="21" t="str">
        <f t="shared" si="0"/>
        <v>-</v>
      </c>
      <c r="M25" s="21">
        <f>VLOOKUP($B25,'問題'!$V$3:$BQ$1023,'問題'!BH$1,FALSE)</f>
        <v>7</v>
      </c>
      <c r="N25" s="21" t="str">
        <f t="shared" si="1"/>
        <v>-</v>
      </c>
      <c r="O25" s="21">
        <f>VLOOKUP($B25,'問題'!$V$3:$BQ$1023,'問題'!BI$1,FALSE)</f>
        <v>6</v>
      </c>
      <c r="P25" s="21" t="str">
        <f t="shared" si="2"/>
        <v>-</v>
      </c>
      <c r="Q25" s="21">
        <f>VLOOKUP($B25,'問題'!$V$3:$BQ$1023,'問題'!BJ$1,FALSE)</f>
        <v>1</v>
      </c>
      <c r="R25" s="21" t="str">
        <f t="shared" si="3"/>
        <v>-</v>
      </c>
      <c r="S25" s="21">
        <f>VLOOKUP($B25,'問題'!$V$3:$BQ$1023,'問題'!BK$1,FALSE)</f>
        <v>4</v>
      </c>
      <c r="T25" s="21">
        <f t="shared" si="4"/>
      </c>
      <c r="U25" s="21">
        <f>VLOOKUP($B25,'問題'!$V$3:$BQ$1023,'問題'!BL$1,FALSE)</f>
        <v>0</v>
      </c>
      <c r="V25" s="21">
        <f t="shared" si="5"/>
      </c>
      <c r="W25" s="21">
        <f>VLOOKUP($B25,'問題'!$V$3:$BQ$1023,'問題'!BM$1,FALSE)</f>
        <v>0</v>
      </c>
      <c r="X25" s="21">
        <f t="shared" si="6"/>
      </c>
      <c r="Y25" s="21">
        <f>VLOOKUP($B25,'問題'!$V$3:$BQ$1023,'問題'!BN$1,FALSE)</f>
        <v>0</v>
      </c>
      <c r="Z25" s="21">
        <f t="shared" si="7"/>
      </c>
      <c r="AA25" s="21">
        <f>VLOOKUP($B25,'問題'!$V$3:$BQ$1023,'問題'!BO$1,FALSE)</f>
        <v>0</v>
      </c>
      <c r="AB25" s="21">
        <f t="shared" si="8"/>
      </c>
      <c r="AC25" s="21">
        <f>VLOOKUP($B25,'問題'!$V$3:$BQ$1023,'問題'!BP$1,FALSE)</f>
        <v>0</v>
      </c>
    </row>
    <row r="26" spans="2:29" ht="17.25">
      <c r="B26" s="3">
        <v>24</v>
      </c>
      <c r="C26" s="3" t="s">
        <v>1089</v>
      </c>
      <c r="E26" s="21">
        <f>VLOOKUP($B26,'問題'!$V$3:$BQ$1023,'問題'!BD$1,FALSE)</f>
        <v>1</v>
      </c>
      <c r="F26" s="21" t="s">
        <v>1095</v>
      </c>
      <c r="G26" s="21">
        <f>VLOOKUP($B26,'問題'!$V$3:$BQ$1023,'問題'!BE$1,FALSE)</f>
        <v>5</v>
      </c>
      <c r="H26" s="21" t="s">
        <v>1095</v>
      </c>
      <c r="I26" s="21">
        <f>VLOOKUP($B26,'問題'!$V$3:$BQ$1023,'問題'!BF$1,FALSE)</f>
        <v>3</v>
      </c>
      <c r="J26" s="21" t="s">
        <v>1095</v>
      </c>
      <c r="K26" s="21">
        <f>VLOOKUP($B26,'問題'!$V$3:$BQ$1023,'問題'!BG$1,FALSE)</f>
        <v>4</v>
      </c>
      <c r="L26" s="21" t="str">
        <f t="shared" si="0"/>
        <v>-</v>
      </c>
      <c r="M26" s="21">
        <f>VLOOKUP($B26,'問題'!$V$3:$BQ$1023,'問題'!BH$1,FALSE)</f>
        <v>2</v>
      </c>
      <c r="N26" s="21">
        <f t="shared" si="1"/>
      </c>
      <c r="O26" s="21">
        <f>VLOOKUP($B26,'問題'!$V$3:$BQ$1023,'問題'!BI$1,FALSE)</f>
        <v>0</v>
      </c>
      <c r="P26" s="21">
        <f t="shared" si="2"/>
      </c>
      <c r="Q26" s="21">
        <f>VLOOKUP($B26,'問題'!$V$3:$BQ$1023,'問題'!BJ$1,FALSE)</f>
        <v>0</v>
      </c>
      <c r="R26" s="21">
        <f t="shared" si="3"/>
      </c>
      <c r="S26" s="21">
        <f>VLOOKUP($B26,'問題'!$V$3:$BQ$1023,'問題'!BK$1,FALSE)</f>
        <v>0</v>
      </c>
      <c r="T26" s="21">
        <f t="shared" si="4"/>
      </c>
      <c r="U26" s="21">
        <f>VLOOKUP($B26,'問題'!$V$3:$BQ$1023,'問題'!BL$1,FALSE)</f>
        <v>0</v>
      </c>
      <c r="V26" s="21">
        <f t="shared" si="5"/>
      </c>
      <c r="W26" s="21">
        <f>VLOOKUP($B26,'問題'!$V$3:$BQ$1023,'問題'!BM$1,FALSE)</f>
        <v>0</v>
      </c>
      <c r="X26" s="21">
        <f t="shared" si="6"/>
      </c>
      <c r="Y26" s="21">
        <f>VLOOKUP($B26,'問題'!$V$3:$BQ$1023,'問題'!BN$1,FALSE)</f>
        <v>0</v>
      </c>
      <c r="Z26" s="21">
        <f t="shared" si="7"/>
      </c>
      <c r="AA26" s="21">
        <f>VLOOKUP($B26,'問題'!$V$3:$BQ$1023,'問題'!BO$1,FALSE)</f>
        <v>0</v>
      </c>
      <c r="AB26" s="21">
        <f t="shared" si="8"/>
      </c>
      <c r="AC26" s="21">
        <f>VLOOKUP($B26,'問題'!$V$3:$BQ$1023,'問題'!BP$1,FALSE)</f>
        <v>0</v>
      </c>
    </row>
    <row r="27" spans="2:29" ht="17.25">
      <c r="B27" s="3">
        <v>25</v>
      </c>
      <c r="C27" s="3" t="s">
        <v>1089</v>
      </c>
      <c r="E27" s="21">
        <f>VLOOKUP($B27,'問題'!$V$3:$BQ$1023,'問題'!BD$1,FALSE)</f>
        <v>4</v>
      </c>
      <c r="F27" s="21" t="s">
        <v>1095</v>
      </c>
      <c r="G27" s="21">
        <f>VLOOKUP($B27,'問題'!$V$3:$BQ$1023,'問題'!BE$1,FALSE)</f>
        <v>5</v>
      </c>
      <c r="H27" s="21" t="s">
        <v>1095</v>
      </c>
      <c r="I27" s="21">
        <f>VLOOKUP($B27,'問題'!$V$3:$BQ$1023,'問題'!BF$1,FALSE)</f>
        <v>1</v>
      </c>
      <c r="J27" s="21" t="s">
        <v>1095</v>
      </c>
      <c r="K27" s="21">
        <f>VLOOKUP($B27,'問題'!$V$3:$BQ$1023,'問題'!BG$1,FALSE)</f>
        <v>3</v>
      </c>
      <c r="L27" s="21" t="str">
        <f t="shared" si="0"/>
        <v>-</v>
      </c>
      <c r="M27" s="21">
        <f>VLOOKUP($B27,'問題'!$V$3:$BQ$1023,'問題'!BH$1,FALSE)</f>
        <v>2</v>
      </c>
      <c r="N27" s="21">
        <f t="shared" si="1"/>
      </c>
      <c r="O27" s="21">
        <f>VLOOKUP($B27,'問題'!$V$3:$BQ$1023,'問題'!BI$1,FALSE)</f>
        <v>0</v>
      </c>
      <c r="P27" s="21">
        <f t="shared" si="2"/>
      </c>
      <c r="Q27" s="21">
        <f>VLOOKUP($B27,'問題'!$V$3:$BQ$1023,'問題'!BJ$1,FALSE)</f>
        <v>0</v>
      </c>
      <c r="R27" s="21">
        <f t="shared" si="3"/>
      </c>
      <c r="S27" s="21">
        <f>VLOOKUP($B27,'問題'!$V$3:$BQ$1023,'問題'!BK$1,FALSE)</f>
        <v>0</v>
      </c>
      <c r="T27" s="21">
        <f t="shared" si="4"/>
      </c>
      <c r="U27" s="21">
        <f>VLOOKUP($B27,'問題'!$V$3:$BQ$1023,'問題'!BL$1,FALSE)</f>
        <v>0</v>
      </c>
      <c r="V27" s="21">
        <f t="shared" si="5"/>
      </c>
      <c r="W27" s="21">
        <f>VLOOKUP($B27,'問題'!$V$3:$BQ$1023,'問題'!BM$1,FALSE)</f>
        <v>0</v>
      </c>
      <c r="X27" s="21">
        <f t="shared" si="6"/>
      </c>
      <c r="Y27" s="21">
        <f>VLOOKUP($B27,'問題'!$V$3:$BQ$1023,'問題'!BN$1,FALSE)</f>
        <v>0</v>
      </c>
      <c r="Z27" s="21">
        <f t="shared" si="7"/>
      </c>
      <c r="AA27" s="21">
        <f>VLOOKUP($B27,'問題'!$V$3:$BQ$1023,'問題'!BO$1,FALSE)</f>
        <v>0</v>
      </c>
      <c r="AB27" s="21">
        <f t="shared" si="8"/>
      </c>
      <c r="AC27" s="21">
        <f>VLOOKUP($B27,'問題'!$V$3:$BQ$1023,'問題'!BP$1,FALSE)</f>
        <v>0</v>
      </c>
    </row>
    <row r="28" spans="2:29" ht="17.25">
      <c r="B28" s="17">
        <v>26</v>
      </c>
      <c r="C28" s="17" t="s">
        <v>1089</v>
      </c>
      <c r="D28" s="17"/>
      <c r="E28" s="22">
        <f>VLOOKUP($B28,'問題'!$V$3:$BQ$1023,'問題'!BD$1,FALSE)</f>
        <v>8</v>
      </c>
      <c r="F28" s="22" t="s">
        <v>1095</v>
      </c>
      <c r="G28" s="22">
        <f>VLOOKUP($B28,'問題'!$V$3:$BQ$1023,'問題'!BE$1,FALSE)</f>
        <v>5</v>
      </c>
      <c r="H28" s="22" t="s">
        <v>1095</v>
      </c>
      <c r="I28" s="22">
        <f>VLOOKUP($B28,'問題'!$V$3:$BQ$1023,'問題'!BF$1,FALSE)</f>
        <v>4</v>
      </c>
      <c r="J28" s="22" t="s">
        <v>1095</v>
      </c>
      <c r="K28" s="22">
        <f>VLOOKUP($B28,'問題'!$V$3:$BQ$1023,'問題'!BG$1,FALSE)</f>
        <v>3</v>
      </c>
      <c r="L28" s="22" t="str">
        <f t="shared" si="0"/>
        <v>-</v>
      </c>
      <c r="M28" s="22">
        <f>VLOOKUP($B28,'問題'!$V$3:$BQ$1023,'問題'!BH$1,FALSE)</f>
        <v>1</v>
      </c>
      <c r="N28" s="22" t="str">
        <f t="shared" si="1"/>
        <v>-</v>
      </c>
      <c r="O28" s="22">
        <f>VLOOKUP($B28,'問題'!$V$3:$BQ$1023,'問題'!BI$1,FALSE)</f>
        <v>7</v>
      </c>
      <c r="P28" s="22" t="str">
        <f t="shared" si="2"/>
        <v>-</v>
      </c>
      <c r="Q28" s="22">
        <f>VLOOKUP($B28,'問題'!$V$3:$BQ$1023,'問題'!BJ$1,FALSE)</f>
        <v>6</v>
      </c>
      <c r="R28" s="22" t="str">
        <f t="shared" si="3"/>
        <v>-</v>
      </c>
      <c r="S28" s="22">
        <f>VLOOKUP($B28,'問題'!$V$3:$BQ$1023,'問題'!BK$1,FALSE)</f>
        <v>2</v>
      </c>
      <c r="T28" s="22">
        <f t="shared" si="4"/>
      </c>
      <c r="U28" s="22">
        <f>VLOOKUP($B28,'問題'!$V$3:$BQ$1023,'問題'!BL$1,FALSE)</f>
        <v>0</v>
      </c>
      <c r="V28" s="22">
        <f t="shared" si="5"/>
      </c>
      <c r="W28" s="22">
        <f>VLOOKUP($B28,'問題'!$V$3:$BQ$1023,'問題'!BM$1,FALSE)</f>
        <v>0</v>
      </c>
      <c r="X28" s="22">
        <f t="shared" si="6"/>
      </c>
      <c r="Y28" s="22">
        <f>VLOOKUP($B28,'問題'!$V$3:$BQ$1023,'問題'!BN$1,FALSE)</f>
        <v>0</v>
      </c>
      <c r="Z28" s="22">
        <f t="shared" si="7"/>
      </c>
      <c r="AA28" s="22">
        <f>VLOOKUP($B28,'問題'!$V$3:$BQ$1023,'問題'!BO$1,FALSE)</f>
        <v>0</v>
      </c>
      <c r="AB28" s="22">
        <f t="shared" si="8"/>
      </c>
      <c r="AC28" s="22">
        <f>VLOOKUP($B28,'問題'!$V$3:$BQ$1023,'問題'!BP$1,FALSE)</f>
        <v>0</v>
      </c>
    </row>
    <row r="29" spans="2:29" ht="17.25">
      <c r="B29" s="18">
        <v>27</v>
      </c>
      <c r="C29" s="18" t="s">
        <v>1089</v>
      </c>
      <c r="D29" s="18"/>
      <c r="E29" s="23">
        <f>VLOOKUP($B29,'問題'!$V$3:$BQ$1023,'問題'!BD$1,FALSE)</f>
        <v>4</v>
      </c>
      <c r="F29" s="23" t="s">
        <v>1095</v>
      </c>
      <c r="G29" s="23">
        <f>VLOOKUP($B29,'問題'!$V$3:$BQ$1023,'問題'!BE$1,FALSE)</f>
        <v>3</v>
      </c>
      <c r="H29" s="23" t="s">
        <v>1095</v>
      </c>
      <c r="I29" s="23">
        <f>VLOOKUP($B29,'問題'!$V$3:$BQ$1023,'問題'!BF$1,FALSE)</f>
        <v>5</v>
      </c>
      <c r="J29" s="23" t="s">
        <v>1095</v>
      </c>
      <c r="K29" s="23">
        <f>VLOOKUP($B29,'問題'!$V$3:$BQ$1023,'問題'!BG$1,FALSE)</f>
        <v>2</v>
      </c>
      <c r="L29" s="23" t="str">
        <f t="shared" si="0"/>
        <v>-</v>
      </c>
      <c r="M29" s="23">
        <f>VLOOKUP($B29,'問題'!$V$3:$BQ$1023,'問題'!BH$1,FALSE)</f>
        <v>7</v>
      </c>
      <c r="N29" s="23" t="str">
        <f t="shared" si="1"/>
        <v>-</v>
      </c>
      <c r="O29" s="23">
        <f>VLOOKUP($B29,'問題'!$V$3:$BQ$1023,'問題'!BI$1,FALSE)</f>
        <v>6</v>
      </c>
      <c r="P29" s="23" t="str">
        <f t="shared" si="2"/>
        <v>-</v>
      </c>
      <c r="Q29" s="23">
        <f>VLOOKUP($B29,'問題'!$V$3:$BQ$1023,'問題'!BJ$1,FALSE)</f>
        <v>1</v>
      </c>
      <c r="R29" s="23">
        <f t="shared" si="3"/>
      </c>
      <c r="S29" s="23">
        <f>VLOOKUP($B29,'問題'!$V$3:$BQ$1023,'問題'!BK$1,FALSE)</f>
        <v>0</v>
      </c>
      <c r="T29" s="23">
        <f t="shared" si="4"/>
      </c>
      <c r="U29" s="23">
        <f>VLOOKUP($B29,'問題'!$V$3:$BQ$1023,'問題'!BL$1,FALSE)</f>
        <v>0</v>
      </c>
      <c r="V29" s="23">
        <f t="shared" si="5"/>
      </c>
      <c r="W29" s="23">
        <f>VLOOKUP($B29,'問題'!$V$3:$BQ$1023,'問題'!BM$1,FALSE)</f>
        <v>0</v>
      </c>
      <c r="X29" s="23">
        <f t="shared" si="6"/>
      </c>
      <c r="Y29" s="23">
        <f>VLOOKUP($B29,'問題'!$V$3:$BQ$1023,'問題'!BN$1,FALSE)</f>
        <v>0</v>
      </c>
      <c r="Z29" s="23">
        <f t="shared" si="7"/>
      </c>
      <c r="AA29" s="23">
        <f>VLOOKUP($B29,'問題'!$V$3:$BQ$1023,'問題'!BO$1,FALSE)</f>
        <v>0</v>
      </c>
      <c r="AB29" s="23">
        <f t="shared" si="8"/>
      </c>
      <c r="AC29" s="23">
        <f>VLOOKUP($B29,'問題'!$V$3:$BQ$1023,'問題'!BP$1,FALSE)</f>
        <v>0</v>
      </c>
    </row>
    <row r="30" spans="2:29" ht="17.25">
      <c r="B30" s="18">
        <v>28</v>
      </c>
      <c r="C30" s="18" t="s">
        <v>1089</v>
      </c>
      <c r="D30" s="18"/>
      <c r="E30" s="23">
        <f>VLOOKUP($B30,'問題'!$V$3:$BQ$1023,'問題'!BD$1,FALSE)</f>
        <v>5</v>
      </c>
      <c r="F30" s="23" t="s">
        <v>1095</v>
      </c>
      <c r="G30" s="23">
        <f>VLOOKUP($B30,'問題'!$V$3:$BQ$1023,'問題'!BE$1,FALSE)</f>
        <v>4</v>
      </c>
      <c r="H30" s="23" t="s">
        <v>1095</v>
      </c>
      <c r="I30" s="23">
        <f>VLOOKUP($B30,'問題'!$V$3:$BQ$1023,'問題'!BF$1,FALSE)</f>
        <v>1</v>
      </c>
      <c r="J30" s="23" t="s">
        <v>1095</v>
      </c>
      <c r="K30" s="23">
        <f>VLOOKUP($B30,'問題'!$V$3:$BQ$1023,'問題'!BG$1,FALSE)</f>
        <v>3</v>
      </c>
      <c r="L30" s="23" t="str">
        <f t="shared" si="0"/>
        <v>-</v>
      </c>
      <c r="M30" s="23">
        <f>VLOOKUP($B30,'問題'!$V$3:$BQ$1023,'問題'!BH$1,FALSE)</f>
        <v>2</v>
      </c>
      <c r="N30" s="23">
        <f t="shared" si="1"/>
      </c>
      <c r="O30" s="23">
        <f>VLOOKUP($B30,'問題'!$V$3:$BQ$1023,'問題'!BI$1,FALSE)</f>
        <v>0</v>
      </c>
      <c r="P30" s="23">
        <f t="shared" si="2"/>
      </c>
      <c r="Q30" s="23">
        <f>VLOOKUP($B30,'問題'!$V$3:$BQ$1023,'問題'!BJ$1,FALSE)</f>
        <v>0</v>
      </c>
      <c r="R30" s="23">
        <f t="shared" si="3"/>
      </c>
      <c r="S30" s="23">
        <f>VLOOKUP($B30,'問題'!$V$3:$BQ$1023,'問題'!BK$1,FALSE)</f>
        <v>0</v>
      </c>
      <c r="T30" s="23">
        <f t="shared" si="4"/>
      </c>
      <c r="U30" s="23">
        <f>VLOOKUP($B30,'問題'!$V$3:$BQ$1023,'問題'!BL$1,FALSE)</f>
        <v>0</v>
      </c>
      <c r="V30" s="23">
        <f t="shared" si="5"/>
      </c>
      <c r="W30" s="23">
        <f>VLOOKUP($B30,'問題'!$V$3:$BQ$1023,'問題'!BM$1,FALSE)</f>
        <v>0</v>
      </c>
      <c r="X30" s="23">
        <f t="shared" si="6"/>
      </c>
      <c r="Y30" s="23">
        <f>VLOOKUP($B30,'問題'!$V$3:$BQ$1023,'問題'!BN$1,FALSE)</f>
        <v>0</v>
      </c>
      <c r="Z30" s="23">
        <f t="shared" si="7"/>
      </c>
      <c r="AA30" s="23">
        <f>VLOOKUP($B30,'問題'!$V$3:$BQ$1023,'問題'!BO$1,FALSE)</f>
        <v>0</v>
      </c>
      <c r="AB30" s="23">
        <f t="shared" si="8"/>
      </c>
      <c r="AC30" s="23">
        <f>VLOOKUP($B30,'問題'!$V$3:$BQ$1023,'問題'!BP$1,FALSE)</f>
        <v>0</v>
      </c>
    </row>
    <row r="31" spans="2:29" ht="17.25">
      <c r="B31" s="18">
        <v>29</v>
      </c>
      <c r="C31" s="18" t="s">
        <v>1089</v>
      </c>
      <c r="D31" s="18"/>
      <c r="E31" s="23">
        <f>VLOOKUP($B31,'問題'!$V$3:$BQ$1023,'問題'!BD$1,FALSE)</f>
        <v>8</v>
      </c>
      <c r="F31" s="23" t="s">
        <v>1095</v>
      </c>
      <c r="G31" s="23">
        <f>VLOOKUP($B31,'問題'!$V$3:$BQ$1023,'問題'!BE$1,FALSE)</f>
        <v>1</v>
      </c>
      <c r="H31" s="23" t="s">
        <v>1095</v>
      </c>
      <c r="I31" s="23">
        <f>VLOOKUP($B31,'問題'!$V$3:$BQ$1023,'問題'!BF$1,FALSE)</f>
        <v>2</v>
      </c>
      <c r="J31" s="23" t="s">
        <v>1095</v>
      </c>
      <c r="K31" s="23">
        <f>VLOOKUP($B31,'問題'!$V$3:$BQ$1023,'問題'!BG$1,FALSE)</f>
        <v>4</v>
      </c>
      <c r="L31" s="23" t="str">
        <f t="shared" si="0"/>
        <v>-</v>
      </c>
      <c r="M31" s="23">
        <f>VLOOKUP($B31,'問題'!$V$3:$BQ$1023,'問題'!BH$1,FALSE)</f>
        <v>6</v>
      </c>
      <c r="N31" s="23" t="str">
        <f t="shared" si="1"/>
        <v>-</v>
      </c>
      <c r="O31" s="23">
        <f>VLOOKUP($B31,'問題'!$V$3:$BQ$1023,'問題'!BI$1,FALSE)</f>
        <v>5</v>
      </c>
      <c r="P31" s="23" t="str">
        <f t="shared" si="2"/>
        <v>-</v>
      </c>
      <c r="Q31" s="23">
        <f>VLOOKUP($B31,'問題'!$V$3:$BQ$1023,'問題'!BJ$1,FALSE)</f>
        <v>7</v>
      </c>
      <c r="R31" s="23" t="str">
        <f t="shared" si="3"/>
        <v>-</v>
      </c>
      <c r="S31" s="23">
        <f>VLOOKUP($B31,'問題'!$V$3:$BQ$1023,'問題'!BK$1,FALSE)</f>
        <v>3</v>
      </c>
      <c r="T31" s="23">
        <f t="shared" si="4"/>
      </c>
      <c r="U31" s="23">
        <f>VLOOKUP($B31,'問題'!$V$3:$BQ$1023,'問題'!BL$1,FALSE)</f>
        <v>0</v>
      </c>
      <c r="V31" s="23">
        <f t="shared" si="5"/>
      </c>
      <c r="W31" s="23">
        <f>VLOOKUP($B31,'問題'!$V$3:$BQ$1023,'問題'!BM$1,FALSE)</f>
        <v>0</v>
      </c>
      <c r="X31" s="23">
        <f t="shared" si="6"/>
      </c>
      <c r="Y31" s="23">
        <f>VLOOKUP($B31,'問題'!$V$3:$BQ$1023,'問題'!BN$1,FALSE)</f>
        <v>0</v>
      </c>
      <c r="Z31" s="23">
        <f t="shared" si="7"/>
      </c>
      <c r="AA31" s="23">
        <f>VLOOKUP($B31,'問題'!$V$3:$BQ$1023,'問題'!BO$1,FALSE)</f>
        <v>0</v>
      </c>
      <c r="AB31" s="23">
        <f t="shared" si="8"/>
      </c>
      <c r="AC31" s="23">
        <f>VLOOKUP($B31,'問題'!$V$3:$BQ$1023,'問題'!BP$1,FALSE)</f>
        <v>0</v>
      </c>
    </row>
    <row r="32" spans="2:29" ht="17.25">
      <c r="B32" s="19">
        <v>30</v>
      </c>
      <c r="C32" s="19" t="s">
        <v>1089</v>
      </c>
      <c r="D32" s="19"/>
      <c r="E32" s="24">
        <f>VLOOKUP($B32,'問題'!$V$3:$BQ$1023,'問題'!BD$1,FALSE)</f>
        <v>1</v>
      </c>
      <c r="F32" s="24" t="s">
        <v>1095</v>
      </c>
      <c r="G32" s="24">
        <f>VLOOKUP($B32,'問題'!$V$3:$BQ$1023,'問題'!BE$1,FALSE)</f>
        <v>6</v>
      </c>
      <c r="H32" s="24" t="s">
        <v>1095</v>
      </c>
      <c r="I32" s="24">
        <f>VLOOKUP($B32,'問題'!$V$3:$BQ$1023,'問題'!BF$1,FALSE)</f>
        <v>2</v>
      </c>
      <c r="J32" s="24" t="s">
        <v>1095</v>
      </c>
      <c r="K32" s="24">
        <f>VLOOKUP($B32,'問題'!$V$3:$BQ$1023,'問題'!BG$1,FALSE)</f>
        <v>4</v>
      </c>
      <c r="L32" s="24" t="str">
        <f t="shared" si="0"/>
        <v>-</v>
      </c>
      <c r="M32" s="24">
        <f>VLOOKUP($B32,'問題'!$V$3:$BQ$1023,'問題'!BH$1,FALSE)</f>
        <v>5</v>
      </c>
      <c r="N32" s="24" t="str">
        <f t="shared" si="1"/>
        <v>-</v>
      </c>
      <c r="O32" s="24">
        <f>VLOOKUP($B32,'問題'!$V$3:$BQ$1023,'問題'!BI$1,FALSE)</f>
        <v>3</v>
      </c>
      <c r="P32" s="24">
        <f t="shared" si="2"/>
      </c>
      <c r="Q32" s="24">
        <f>VLOOKUP($B32,'問題'!$V$3:$BQ$1023,'問題'!BJ$1,FALSE)</f>
        <v>0</v>
      </c>
      <c r="R32" s="24">
        <f t="shared" si="3"/>
      </c>
      <c r="S32" s="24">
        <f>VLOOKUP($B32,'問題'!$V$3:$BQ$1023,'問題'!BK$1,FALSE)</f>
        <v>0</v>
      </c>
      <c r="T32" s="24">
        <f t="shared" si="4"/>
      </c>
      <c r="U32" s="24">
        <f>VLOOKUP($B32,'問題'!$V$3:$BQ$1023,'問題'!BL$1,FALSE)</f>
        <v>0</v>
      </c>
      <c r="V32" s="24">
        <f t="shared" si="5"/>
      </c>
      <c r="W32" s="24">
        <f>VLOOKUP($B32,'問題'!$V$3:$BQ$1023,'問題'!BM$1,FALSE)</f>
        <v>0</v>
      </c>
      <c r="X32" s="24">
        <f t="shared" si="6"/>
      </c>
      <c r="Y32" s="24">
        <f>VLOOKUP($B32,'問題'!$V$3:$BQ$1023,'問題'!BN$1,FALSE)</f>
        <v>0</v>
      </c>
      <c r="Z32" s="24">
        <f t="shared" si="7"/>
      </c>
      <c r="AA32" s="24">
        <f>VLOOKUP($B32,'問題'!$V$3:$BQ$1023,'問題'!BO$1,FALSE)</f>
        <v>0</v>
      </c>
      <c r="AB32" s="24">
        <f t="shared" si="8"/>
      </c>
      <c r="AC32" s="24">
        <f>VLOOKUP($B32,'問題'!$V$3:$BQ$1023,'問題'!BP$1,FALSE)</f>
        <v>0</v>
      </c>
    </row>
    <row r="33" spans="2:29" ht="17.25">
      <c r="B33" s="3">
        <v>31</v>
      </c>
      <c r="C33" s="3" t="s">
        <v>1089</v>
      </c>
      <c r="E33" s="21">
        <f>VLOOKUP($B33,'問題'!$V$3:$BQ$1023,'問題'!BD$1,FALSE)</f>
        <v>2</v>
      </c>
      <c r="F33" s="21" t="s">
        <v>1095</v>
      </c>
      <c r="G33" s="21">
        <f>VLOOKUP($B33,'問題'!$V$3:$BQ$1023,'問題'!BE$1,FALSE)</f>
        <v>3</v>
      </c>
      <c r="H33" s="21" t="s">
        <v>1095</v>
      </c>
      <c r="I33" s="21">
        <f>VLOOKUP($B33,'問題'!$V$3:$BQ$1023,'問題'!BF$1,FALSE)</f>
        <v>5</v>
      </c>
      <c r="J33" s="21" t="s">
        <v>1095</v>
      </c>
      <c r="K33" s="21">
        <f>VLOOKUP($B33,'問題'!$V$3:$BQ$1023,'問題'!BG$1,FALSE)</f>
        <v>7</v>
      </c>
      <c r="L33" s="21" t="str">
        <f t="shared" si="0"/>
        <v>-</v>
      </c>
      <c r="M33" s="21">
        <f>VLOOKUP($B33,'問題'!$V$3:$BQ$1023,'問題'!BH$1,FALSE)</f>
        <v>1</v>
      </c>
      <c r="N33" s="21" t="str">
        <f t="shared" si="1"/>
        <v>-</v>
      </c>
      <c r="O33" s="21">
        <f>VLOOKUP($B33,'問題'!$V$3:$BQ$1023,'問題'!BI$1,FALSE)</f>
        <v>4</v>
      </c>
      <c r="P33" s="21" t="str">
        <f t="shared" si="2"/>
        <v>-</v>
      </c>
      <c r="Q33" s="21">
        <f>VLOOKUP($B33,'問題'!$V$3:$BQ$1023,'問題'!BJ$1,FALSE)</f>
        <v>8</v>
      </c>
      <c r="R33" s="21" t="str">
        <f t="shared" si="3"/>
        <v>-</v>
      </c>
      <c r="S33" s="21">
        <f>VLOOKUP($B33,'問題'!$V$3:$BQ$1023,'問題'!BK$1,FALSE)</f>
        <v>6</v>
      </c>
      <c r="T33" s="21">
        <f t="shared" si="4"/>
      </c>
      <c r="U33" s="21">
        <f>VLOOKUP($B33,'問題'!$V$3:$BQ$1023,'問題'!BL$1,FALSE)</f>
        <v>0</v>
      </c>
      <c r="V33" s="21">
        <f t="shared" si="5"/>
      </c>
      <c r="W33" s="21">
        <f>VLOOKUP($B33,'問題'!$V$3:$BQ$1023,'問題'!BM$1,FALSE)</f>
        <v>0</v>
      </c>
      <c r="X33" s="21">
        <f t="shared" si="6"/>
      </c>
      <c r="Y33" s="21">
        <f>VLOOKUP($B33,'問題'!$V$3:$BQ$1023,'問題'!BN$1,FALSE)</f>
        <v>0</v>
      </c>
      <c r="Z33" s="21">
        <f t="shared" si="7"/>
      </c>
      <c r="AA33" s="21">
        <f>VLOOKUP($B33,'問題'!$V$3:$BQ$1023,'問題'!BO$1,FALSE)</f>
        <v>0</v>
      </c>
      <c r="AB33" s="21">
        <f t="shared" si="8"/>
      </c>
      <c r="AC33" s="21">
        <f>VLOOKUP($B33,'問題'!$V$3:$BQ$1023,'問題'!BP$1,FALSE)</f>
        <v>0</v>
      </c>
    </row>
    <row r="34" spans="2:29" ht="17.25">
      <c r="B34" s="3">
        <v>32</v>
      </c>
      <c r="C34" s="3" t="s">
        <v>1089</v>
      </c>
      <c r="E34" s="21">
        <f>VLOOKUP($B34,'問題'!$V$3:$BQ$1023,'問題'!BD$1,FALSE)</f>
        <v>2</v>
      </c>
      <c r="F34" s="21" t="s">
        <v>1095</v>
      </c>
      <c r="G34" s="21">
        <f>VLOOKUP($B34,'問題'!$V$3:$BQ$1023,'問題'!BE$1,FALSE)</f>
        <v>1</v>
      </c>
      <c r="H34" s="21" t="s">
        <v>1095</v>
      </c>
      <c r="I34" s="21">
        <f>VLOOKUP($B34,'問題'!$V$3:$BQ$1023,'問題'!BF$1,FALSE)</f>
        <v>5</v>
      </c>
      <c r="J34" s="21" t="s">
        <v>1095</v>
      </c>
      <c r="K34" s="21">
        <f>VLOOKUP($B34,'問題'!$V$3:$BQ$1023,'問題'!BG$1,FALSE)</f>
        <v>4</v>
      </c>
      <c r="L34" s="21" t="str">
        <f t="shared" si="0"/>
        <v>-</v>
      </c>
      <c r="M34" s="21">
        <f>VLOOKUP($B34,'問題'!$V$3:$BQ$1023,'問題'!BH$1,FALSE)</f>
        <v>3</v>
      </c>
      <c r="N34" s="21">
        <f t="shared" si="1"/>
      </c>
      <c r="O34" s="21">
        <f>VLOOKUP($B34,'問題'!$V$3:$BQ$1023,'問題'!BI$1,FALSE)</f>
        <v>0</v>
      </c>
      <c r="P34" s="21">
        <f t="shared" si="2"/>
      </c>
      <c r="Q34" s="21">
        <f>VLOOKUP($B34,'問題'!$V$3:$BQ$1023,'問題'!BJ$1,FALSE)</f>
        <v>0</v>
      </c>
      <c r="R34" s="21">
        <f t="shared" si="3"/>
      </c>
      <c r="S34" s="21">
        <f>VLOOKUP($B34,'問題'!$V$3:$BQ$1023,'問題'!BK$1,FALSE)</f>
        <v>0</v>
      </c>
      <c r="T34" s="21">
        <f t="shared" si="4"/>
      </c>
      <c r="U34" s="21">
        <f>VLOOKUP($B34,'問題'!$V$3:$BQ$1023,'問題'!BL$1,FALSE)</f>
        <v>0</v>
      </c>
      <c r="V34" s="21">
        <f t="shared" si="5"/>
      </c>
      <c r="W34" s="21">
        <f>VLOOKUP($B34,'問題'!$V$3:$BQ$1023,'問題'!BM$1,FALSE)</f>
        <v>0</v>
      </c>
      <c r="X34" s="21">
        <f t="shared" si="6"/>
      </c>
      <c r="Y34" s="21">
        <f>VLOOKUP($B34,'問題'!$V$3:$BQ$1023,'問題'!BN$1,FALSE)</f>
        <v>0</v>
      </c>
      <c r="Z34" s="21">
        <f t="shared" si="7"/>
      </c>
      <c r="AA34" s="21">
        <f>VLOOKUP($B34,'問題'!$V$3:$BQ$1023,'問題'!BO$1,FALSE)</f>
        <v>0</v>
      </c>
      <c r="AB34" s="21">
        <f t="shared" si="8"/>
      </c>
      <c r="AC34" s="21">
        <f>VLOOKUP($B34,'問題'!$V$3:$BQ$1023,'問題'!BP$1,FALSE)</f>
        <v>0</v>
      </c>
    </row>
    <row r="35" spans="2:29" ht="17.25">
      <c r="B35" s="3">
        <v>33</v>
      </c>
      <c r="C35" s="3" t="s">
        <v>1089</v>
      </c>
      <c r="E35" s="21">
        <f>VLOOKUP($B35,'問題'!$V$3:$BQ$1023,'問題'!BD$1,FALSE)</f>
        <v>5</v>
      </c>
      <c r="F35" s="21" t="s">
        <v>1095</v>
      </c>
      <c r="G35" s="21">
        <f>VLOOKUP($B35,'問題'!$V$3:$BQ$1023,'問題'!BE$1,FALSE)</f>
        <v>7</v>
      </c>
      <c r="H35" s="21" t="s">
        <v>1095</v>
      </c>
      <c r="I35" s="21">
        <f>VLOOKUP($B35,'問題'!$V$3:$BQ$1023,'問題'!BF$1,FALSE)</f>
        <v>4</v>
      </c>
      <c r="J35" s="21" t="s">
        <v>1095</v>
      </c>
      <c r="K35" s="21">
        <f>VLOOKUP($B35,'問題'!$V$3:$BQ$1023,'問題'!BG$1,FALSE)</f>
        <v>1</v>
      </c>
      <c r="L35" s="21" t="str">
        <f t="shared" si="0"/>
        <v>-</v>
      </c>
      <c r="M35" s="21">
        <f>VLOOKUP($B35,'問題'!$V$3:$BQ$1023,'問題'!BH$1,FALSE)</f>
        <v>8</v>
      </c>
      <c r="N35" s="21" t="str">
        <f t="shared" si="1"/>
        <v>-</v>
      </c>
      <c r="O35" s="21">
        <f>VLOOKUP($B35,'問題'!$V$3:$BQ$1023,'問題'!BI$1,FALSE)</f>
        <v>6</v>
      </c>
      <c r="P35" s="21" t="str">
        <f t="shared" si="2"/>
        <v>-</v>
      </c>
      <c r="Q35" s="21">
        <f>VLOOKUP($B35,'問題'!$V$3:$BQ$1023,'問題'!BJ$1,FALSE)</f>
        <v>2</v>
      </c>
      <c r="R35" s="21" t="str">
        <f t="shared" si="3"/>
        <v>-</v>
      </c>
      <c r="S35" s="21">
        <f>VLOOKUP($B35,'問題'!$V$3:$BQ$1023,'問題'!BK$1,FALSE)</f>
        <v>3</v>
      </c>
      <c r="T35" s="21" t="str">
        <f t="shared" si="4"/>
        <v>-</v>
      </c>
      <c r="U35" s="21">
        <f>VLOOKUP($B35,'問題'!$V$3:$BQ$1023,'問題'!BL$1,FALSE)</f>
        <v>9</v>
      </c>
      <c r="V35" s="21">
        <f t="shared" si="5"/>
      </c>
      <c r="W35" s="21">
        <f>VLOOKUP($B35,'問題'!$V$3:$BQ$1023,'問題'!BM$1,FALSE)</f>
        <v>0</v>
      </c>
      <c r="X35" s="21">
        <f t="shared" si="6"/>
      </c>
      <c r="Y35" s="21">
        <f>VLOOKUP($B35,'問題'!$V$3:$BQ$1023,'問題'!BN$1,FALSE)</f>
        <v>0</v>
      </c>
      <c r="Z35" s="21">
        <f t="shared" si="7"/>
      </c>
      <c r="AA35" s="21">
        <f>VLOOKUP($B35,'問題'!$V$3:$BQ$1023,'問題'!BO$1,FALSE)</f>
        <v>0</v>
      </c>
      <c r="AB35" s="21">
        <f t="shared" si="8"/>
      </c>
      <c r="AC35" s="21">
        <f>VLOOKUP($B35,'問題'!$V$3:$BQ$1023,'問題'!BP$1,FALSE)</f>
        <v>0</v>
      </c>
    </row>
    <row r="36" spans="2:29" ht="17.25">
      <c r="B36" s="3">
        <v>34</v>
      </c>
      <c r="C36" s="3" t="s">
        <v>1089</v>
      </c>
      <c r="E36" s="21">
        <f>VLOOKUP($B36,'問題'!$V$3:$BQ$1023,'問題'!BD$1,FALSE)</f>
        <v>4</v>
      </c>
      <c r="F36" s="21" t="s">
        <v>1095</v>
      </c>
      <c r="G36" s="21">
        <f>VLOOKUP($B36,'問題'!$V$3:$BQ$1023,'問題'!BE$1,FALSE)</f>
        <v>1</v>
      </c>
      <c r="H36" s="21" t="s">
        <v>1095</v>
      </c>
      <c r="I36" s="21">
        <f>VLOOKUP($B36,'問題'!$V$3:$BQ$1023,'問題'!BF$1,FALSE)</f>
        <v>2</v>
      </c>
      <c r="J36" s="21" t="s">
        <v>1095</v>
      </c>
      <c r="K36" s="21">
        <f>VLOOKUP($B36,'問題'!$V$3:$BQ$1023,'問題'!BG$1,FALSE)</f>
        <v>3</v>
      </c>
      <c r="L36" s="21" t="str">
        <f t="shared" si="0"/>
        <v>-</v>
      </c>
      <c r="M36" s="21">
        <f>VLOOKUP($B36,'問題'!$V$3:$BQ$1023,'問題'!BH$1,FALSE)</f>
        <v>5</v>
      </c>
      <c r="N36" s="21">
        <f t="shared" si="1"/>
      </c>
      <c r="O36" s="21">
        <f>VLOOKUP($B36,'問題'!$V$3:$BQ$1023,'問題'!BI$1,FALSE)</f>
        <v>0</v>
      </c>
      <c r="P36" s="21">
        <f t="shared" si="2"/>
      </c>
      <c r="Q36" s="21">
        <f>VLOOKUP($B36,'問題'!$V$3:$BQ$1023,'問題'!BJ$1,FALSE)</f>
        <v>0</v>
      </c>
      <c r="R36" s="21">
        <f t="shared" si="3"/>
      </c>
      <c r="S36" s="21">
        <f>VLOOKUP($B36,'問題'!$V$3:$BQ$1023,'問題'!BK$1,FALSE)</f>
        <v>0</v>
      </c>
      <c r="T36" s="21">
        <f t="shared" si="4"/>
      </c>
      <c r="U36" s="21">
        <f>VLOOKUP($B36,'問題'!$V$3:$BQ$1023,'問題'!BL$1,FALSE)</f>
        <v>0</v>
      </c>
      <c r="V36" s="21">
        <f t="shared" si="5"/>
      </c>
      <c r="W36" s="21">
        <f>VLOOKUP($B36,'問題'!$V$3:$BQ$1023,'問題'!BM$1,FALSE)</f>
        <v>0</v>
      </c>
      <c r="X36" s="21">
        <f t="shared" si="6"/>
      </c>
      <c r="Y36" s="21">
        <f>VLOOKUP($B36,'問題'!$V$3:$BQ$1023,'問題'!BN$1,FALSE)</f>
        <v>0</v>
      </c>
      <c r="Z36" s="21">
        <f t="shared" si="7"/>
      </c>
      <c r="AA36" s="21">
        <f>VLOOKUP($B36,'問題'!$V$3:$BQ$1023,'問題'!BO$1,FALSE)</f>
        <v>0</v>
      </c>
      <c r="AB36" s="21">
        <f t="shared" si="8"/>
      </c>
      <c r="AC36" s="21">
        <f>VLOOKUP($B36,'問題'!$V$3:$BQ$1023,'問題'!BP$1,FALSE)</f>
        <v>0</v>
      </c>
    </row>
    <row r="37" spans="2:29" ht="17.25">
      <c r="B37" s="3">
        <v>35</v>
      </c>
      <c r="C37" s="3" t="s">
        <v>1089</v>
      </c>
      <c r="E37" s="21">
        <f>VLOOKUP($B37,'問題'!$V$3:$BQ$1023,'問題'!BD$1,FALSE)</f>
        <v>10</v>
      </c>
      <c r="F37" s="21" t="s">
        <v>1095</v>
      </c>
      <c r="G37" s="21">
        <f>VLOOKUP($B37,'問題'!$V$3:$BQ$1023,'問題'!BE$1,FALSE)</f>
        <v>9</v>
      </c>
      <c r="H37" s="21" t="s">
        <v>1095</v>
      </c>
      <c r="I37" s="21">
        <f>VLOOKUP($B37,'問題'!$V$3:$BQ$1023,'問題'!BF$1,FALSE)</f>
        <v>5</v>
      </c>
      <c r="J37" s="21" t="s">
        <v>1095</v>
      </c>
      <c r="K37" s="21">
        <f>VLOOKUP($B37,'問題'!$V$3:$BQ$1023,'問題'!BG$1,FALSE)</f>
        <v>2</v>
      </c>
      <c r="L37" s="21" t="str">
        <f t="shared" si="0"/>
        <v>-</v>
      </c>
      <c r="M37" s="21">
        <f>VLOOKUP($B37,'問題'!$V$3:$BQ$1023,'問題'!BH$1,FALSE)</f>
        <v>6</v>
      </c>
      <c r="N37" s="21" t="str">
        <f t="shared" si="1"/>
        <v>-</v>
      </c>
      <c r="O37" s="21">
        <f>VLOOKUP($B37,'問題'!$V$3:$BQ$1023,'問題'!BI$1,FALSE)</f>
        <v>3</v>
      </c>
      <c r="P37" s="21" t="str">
        <f t="shared" si="2"/>
        <v>-</v>
      </c>
      <c r="Q37" s="21">
        <f>VLOOKUP($B37,'問題'!$V$3:$BQ$1023,'問題'!BJ$1,FALSE)</f>
        <v>7</v>
      </c>
      <c r="R37" s="21" t="str">
        <f t="shared" si="3"/>
        <v>-</v>
      </c>
      <c r="S37" s="21">
        <f>VLOOKUP($B37,'問題'!$V$3:$BQ$1023,'問題'!BK$1,FALSE)</f>
        <v>4</v>
      </c>
      <c r="T37" s="21" t="str">
        <f t="shared" si="4"/>
        <v>-</v>
      </c>
      <c r="U37" s="21">
        <f>VLOOKUP($B37,'問題'!$V$3:$BQ$1023,'問題'!BL$1,FALSE)</f>
        <v>8</v>
      </c>
      <c r="V37" s="21" t="str">
        <f t="shared" si="5"/>
        <v>-</v>
      </c>
      <c r="W37" s="21">
        <f>VLOOKUP($B37,'問題'!$V$3:$BQ$1023,'問題'!BM$1,FALSE)</f>
        <v>1</v>
      </c>
      <c r="X37" s="21">
        <f t="shared" si="6"/>
      </c>
      <c r="Y37" s="21">
        <f>VLOOKUP($B37,'問題'!$V$3:$BQ$1023,'問題'!BN$1,FALSE)</f>
        <v>0</v>
      </c>
      <c r="Z37" s="21">
        <f t="shared" si="7"/>
      </c>
      <c r="AA37" s="21">
        <f>VLOOKUP($B37,'問題'!$V$3:$BQ$1023,'問題'!BO$1,FALSE)</f>
        <v>0</v>
      </c>
      <c r="AB37" s="21">
        <f t="shared" si="8"/>
      </c>
      <c r="AC37" s="21">
        <f>VLOOKUP($B37,'問題'!$V$3:$BQ$1023,'問題'!BP$1,FALSE)</f>
        <v>0</v>
      </c>
    </row>
    <row r="38" spans="2:29" ht="17.25">
      <c r="B38" s="17">
        <v>36</v>
      </c>
      <c r="C38" s="17" t="s">
        <v>1089</v>
      </c>
      <c r="D38" s="17"/>
      <c r="E38" s="22">
        <f>VLOOKUP($B38,'問題'!$V$3:$BQ$1023,'問題'!BD$1,FALSE)</f>
        <v>3</v>
      </c>
      <c r="F38" s="22" t="s">
        <v>1095</v>
      </c>
      <c r="G38" s="22">
        <f>VLOOKUP($B38,'問題'!$V$3:$BQ$1023,'問題'!BE$1,FALSE)</f>
        <v>2</v>
      </c>
      <c r="H38" s="22" t="s">
        <v>1095</v>
      </c>
      <c r="I38" s="22">
        <f>VLOOKUP($B38,'問題'!$V$3:$BQ$1023,'問題'!BF$1,FALSE)</f>
        <v>4</v>
      </c>
      <c r="J38" s="22" t="s">
        <v>1095</v>
      </c>
      <c r="K38" s="22">
        <f>VLOOKUP($B38,'問題'!$V$3:$BQ$1023,'問題'!BG$1,FALSE)</f>
        <v>5</v>
      </c>
      <c r="L38" s="22" t="str">
        <f t="shared" si="0"/>
        <v>-</v>
      </c>
      <c r="M38" s="22">
        <f>VLOOKUP($B38,'問題'!$V$3:$BQ$1023,'問題'!BH$1,FALSE)</f>
        <v>1</v>
      </c>
      <c r="N38" s="22">
        <f t="shared" si="1"/>
      </c>
      <c r="O38" s="22">
        <f>VLOOKUP($B38,'問題'!$V$3:$BQ$1023,'問題'!BI$1,FALSE)</f>
        <v>0</v>
      </c>
      <c r="P38" s="22">
        <f t="shared" si="2"/>
      </c>
      <c r="Q38" s="22">
        <f>VLOOKUP($B38,'問題'!$V$3:$BQ$1023,'問題'!BJ$1,FALSE)</f>
        <v>0</v>
      </c>
      <c r="R38" s="22">
        <f t="shared" si="3"/>
      </c>
      <c r="S38" s="22">
        <f>VLOOKUP($B38,'問題'!$V$3:$BQ$1023,'問題'!BK$1,FALSE)</f>
        <v>0</v>
      </c>
      <c r="T38" s="22">
        <f t="shared" si="4"/>
      </c>
      <c r="U38" s="22">
        <f>VLOOKUP($B38,'問題'!$V$3:$BQ$1023,'問題'!BL$1,FALSE)</f>
        <v>0</v>
      </c>
      <c r="V38" s="22">
        <f t="shared" si="5"/>
      </c>
      <c r="W38" s="22">
        <f>VLOOKUP($B38,'問題'!$V$3:$BQ$1023,'問題'!BM$1,FALSE)</f>
        <v>0</v>
      </c>
      <c r="X38" s="22">
        <f t="shared" si="6"/>
      </c>
      <c r="Y38" s="22">
        <f>VLOOKUP($B38,'問題'!$V$3:$BQ$1023,'問題'!BN$1,FALSE)</f>
        <v>0</v>
      </c>
      <c r="Z38" s="22">
        <f t="shared" si="7"/>
      </c>
      <c r="AA38" s="22">
        <f>VLOOKUP($B38,'問題'!$V$3:$BQ$1023,'問題'!BO$1,FALSE)</f>
        <v>0</v>
      </c>
      <c r="AB38" s="22">
        <f t="shared" si="8"/>
      </c>
      <c r="AC38" s="22">
        <f>VLOOKUP($B38,'問題'!$V$3:$BQ$1023,'問題'!BP$1,FALSE)</f>
        <v>0</v>
      </c>
    </row>
    <row r="39" spans="2:29" ht="17.25">
      <c r="B39" s="18">
        <v>37</v>
      </c>
      <c r="C39" s="18" t="s">
        <v>1089</v>
      </c>
      <c r="D39" s="18"/>
      <c r="E39" s="23">
        <f>VLOOKUP($B39,'問題'!$V$3:$BQ$1023,'問題'!BD$1,FALSE)</f>
        <v>7</v>
      </c>
      <c r="F39" s="23" t="s">
        <v>1095</v>
      </c>
      <c r="G39" s="23">
        <f>VLOOKUP($B39,'問題'!$V$3:$BQ$1023,'問題'!BE$1,FALSE)</f>
        <v>6</v>
      </c>
      <c r="H39" s="23" t="s">
        <v>1095</v>
      </c>
      <c r="I39" s="23">
        <f>VLOOKUP($B39,'問題'!$V$3:$BQ$1023,'問題'!BF$1,FALSE)</f>
        <v>2</v>
      </c>
      <c r="J39" s="23" t="s">
        <v>1095</v>
      </c>
      <c r="K39" s="23">
        <f>VLOOKUP($B39,'問題'!$V$3:$BQ$1023,'問題'!BG$1,FALSE)</f>
        <v>1</v>
      </c>
      <c r="L39" s="23" t="str">
        <f t="shared" si="0"/>
        <v>-</v>
      </c>
      <c r="M39" s="23">
        <f>VLOOKUP($B39,'問題'!$V$3:$BQ$1023,'問題'!BH$1,FALSE)</f>
        <v>5</v>
      </c>
      <c r="N39" s="23" t="str">
        <f t="shared" si="1"/>
        <v>-</v>
      </c>
      <c r="O39" s="23">
        <f>VLOOKUP($B39,'問題'!$V$3:$BQ$1023,'問題'!BI$1,FALSE)</f>
        <v>3</v>
      </c>
      <c r="P39" s="23" t="str">
        <f t="shared" si="2"/>
        <v>-</v>
      </c>
      <c r="Q39" s="23">
        <f>VLOOKUP($B39,'問題'!$V$3:$BQ$1023,'問題'!BJ$1,FALSE)</f>
        <v>4</v>
      </c>
      <c r="R39" s="23">
        <f t="shared" si="3"/>
      </c>
      <c r="S39" s="23">
        <f>VLOOKUP($B39,'問題'!$V$3:$BQ$1023,'問題'!BK$1,FALSE)</f>
        <v>0</v>
      </c>
      <c r="T39" s="23">
        <f t="shared" si="4"/>
      </c>
      <c r="U39" s="23">
        <f>VLOOKUP($B39,'問題'!$V$3:$BQ$1023,'問題'!BL$1,FALSE)</f>
        <v>0</v>
      </c>
      <c r="V39" s="23">
        <f t="shared" si="5"/>
      </c>
      <c r="W39" s="23">
        <f>VLOOKUP($B39,'問題'!$V$3:$BQ$1023,'問題'!BM$1,FALSE)</f>
        <v>0</v>
      </c>
      <c r="X39" s="23">
        <f t="shared" si="6"/>
      </c>
      <c r="Y39" s="23">
        <f>VLOOKUP($B39,'問題'!$V$3:$BQ$1023,'問題'!BN$1,FALSE)</f>
        <v>0</v>
      </c>
      <c r="Z39" s="23">
        <f t="shared" si="7"/>
      </c>
      <c r="AA39" s="23">
        <f>VLOOKUP($B39,'問題'!$V$3:$BQ$1023,'問題'!BO$1,FALSE)</f>
        <v>0</v>
      </c>
      <c r="AB39" s="23">
        <f t="shared" si="8"/>
      </c>
      <c r="AC39" s="23">
        <f>VLOOKUP($B39,'問題'!$V$3:$BQ$1023,'問題'!BP$1,FALSE)</f>
        <v>0</v>
      </c>
    </row>
    <row r="40" spans="2:29" ht="17.25">
      <c r="B40" s="18">
        <v>38</v>
      </c>
      <c r="C40" s="18" t="s">
        <v>1089</v>
      </c>
      <c r="D40" s="18"/>
      <c r="E40" s="23">
        <f>VLOOKUP($B40,'問題'!$V$3:$BQ$1023,'問題'!BD$1,FALSE)</f>
        <v>2</v>
      </c>
      <c r="F40" s="23" t="s">
        <v>1095</v>
      </c>
      <c r="G40" s="23">
        <f>VLOOKUP($B40,'問題'!$V$3:$BQ$1023,'問題'!BE$1,FALSE)</f>
        <v>5</v>
      </c>
      <c r="H40" s="23" t="s">
        <v>1095</v>
      </c>
      <c r="I40" s="23">
        <f>VLOOKUP($B40,'問題'!$V$3:$BQ$1023,'問題'!BF$1,FALSE)</f>
        <v>6</v>
      </c>
      <c r="J40" s="23" t="s">
        <v>1095</v>
      </c>
      <c r="K40" s="23">
        <f>VLOOKUP($B40,'問題'!$V$3:$BQ$1023,'問題'!BG$1,FALSE)</f>
        <v>3</v>
      </c>
      <c r="L40" s="23" t="str">
        <f t="shared" si="0"/>
        <v>-</v>
      </c>
      <c r="M40" s="23">
        <f>VLOOKUP($B40,'問題'!$V$3:$BQ$1023,'問題'!BH$1,FALSE)</f>
        <v>4</v>
      </c>
      <c r="N40" s="23" t="str">
        <f t="shared" si="1"/>
        <v>-</v>
      </c>
      <c r="O40" s="23">
        <f>VLOOKUP($B40,'問題'!$V$3:$BQ$1023,'問題'!BI$1,FALSE)</f>
        <v>1</v>
      </c>
      <c r="P40" s="23" t="str">
        <f t="shared" si="2"/>
        <v>-</v>
      </c>
      <c r="Q40" s="23">
        <f>VLOOKUP($B40,'問題'!$V$3:$BQ$1023,'問題'!BJ$1,FALSE)</f>
        <v>7</v>
      </c>
      <c r="R40" s="23" t="str">
        <f t="shared" si="3"/>
        <v>-</v>
      </c>
      <c r="S40" s="23">
        <f>VLOOKUP($B40,'問題'!$V$3:$BQ$1023,'問題'!BK$1,FALSE)</f>
        <v>8</v>
      </c>
      <c r="T40" s="23">
        <f t="shared" si="4"/>
      </c>
      <c r="U40" s="23">
        <f>VLOOKUP($B40,'問題'!$V$3:$BQ$1023,'問題'!BL$1,FALSE)</f>
        <v>0</v>
      </c>
      <c r="V40" s="23">
        <f t="shared" si="5"/>
      </c>
      <c r="W40" s="23">
        <f>VLOOKUP($B40,'問題'!$V$3:$BQ$1023,'問題'!BM$1,FALSE)</f>
        <v>0</v>
      </c>
      <c r="X40" s="23">
        <f t="shared" si="6"/>
      </c>
      <c r="Y40" s="23">
        <f>VLOOKUP($B40,'問題'!$V$3:$BQ$1023,'問題'!BN$1,FALSE)</f>
        <v>0</v>
      </c>
      <c r="Z40" s="23">
        <f t="shared" si="7"/>
      </c>
      <c r="AA40" s="23">
        <f>VLOOKUP($B40,'問題'!$V$3:$BQ$1023,'問題'!BO$1,FALSE)</f>
        <v>0</v>
      </c>
      <c r="AB40" s="23">
        <f t="shared" si="8"/>
      </c>
      <c r="AC40" s="23">
        <f>VLOOKUP($B40,'問題'!$V$3:$BQ$1023,'問題'!BP$1,FALSE)</f>
        <v>0</v>
      </c>
    </row>
    <row r="41" spans="2:29" ht="17.25">
      <c r="B41" s="18">
        <v>39</v>
      </c>
      <c r="C41" s="18" t="s">
        <v>1089</v>
      </c>
      <c r="D41" s="18"/>
      <c r="E41" s="23">
        <f>VLOOKUP($B41,'問題'!$V$3:$BQ$1023,'問題'!BD$1,FALSE)</f>
        <v>5</v>
      </c>
      <c r="F41" s="23" t="s">
        <v>1095</v>
      </c>
      <c r="G41" s="23">
        <f>VLOOKUP($B41,'問題'!$V$3:$BQ$1023,'問題'!BE$1,FALSE)</f>
        <v>2</v>
      </c>
      <c r="H41" s="23" t="s">
        <v>1095</v>
      </c>
      <c r="I41" s="23">
        <f>VLOOKUP($B41,'問題'!$V$3:$BQ$1023,'問題'!BF$1,FALSE)</f>
        <v>4</v>
      </c>
      <c r="J41" s="23" t="s">
        <v>1095</v>
      </c>
      <c r="K41" s="23">
        <f>VLOOKUP($B41,'問題'!$V$3:$BQ$1023,'問題'!BG$1,FALSE)</f>
        <v>1</v>
      </c>
      <c r="L41" s="23" t="str">
        <f t="shared" si="0"/>
        <v>-</v>
      </c>
      <c r="M41" s="23">
        <f>VLOOKUP($B41,'問題'!$V$3:$BQ$1023,'問題'!BH$1,FALSE)</f>
        <v>3</v>
      </c>
      <c r="N41" s="23">
        <f t="shared" si="1"/>
      </c>
      <c r="O41" s="23">
        <f>VLOOKUP($B41,'問題'!$V$3:$BQ$1023,'問題'!BI$1,FALSE)</f>
        <v>0</v>
      </c>
      <c r="P41" s="23">
        <f t="shared" si="2"/>
      </c>
      <c r="Q41" s="23">
        <f>VLOOKUP($B41,'問題'!$V$3:$BQ$1023,'問題'!BJ$1,FALSE)</f>
        <v>0</v>
      </c>
      <c r="R41" s="23">
        <f t="shared" si="3"/>
      </c>
      <c r="S41" s="23">
        <f>VLOOKUP($B41,'問題'!$V$3:$BQ$1023,'問題'!BK$1,FALSE)</f>
        <v>0</v>
      </c>
      <c r="T41" s="23">
        <f t="shared" si="4"/>
      </c>
      <c r="U41" s="23">
        <f>VLOOKUP($B41,'問題'!$V$3:$BQ$1023,'問題'!BL$1,FALSE)</f>
        <v>0</v>
      </c>
      <c r="V41" s="23">
        <f t="shared" si="5"/>
      </c>
      <c r="W41" s="23">
        <f>VLOOKUP($B41,'問題'!$V$3:$BQ$1023,'問題'!BM$1,FALSE)</f>
        <v>0</v>
      </c>
      <c r="X41" s="23">
        <f t="shared" si="6"/>
      </c>
      <c r="Y41" s="23">
        <f>VLOOKUP($B41,'問題'!$V$3:$BQ$1023,'問題'!BN$1,FALSE)</f>
        <v>0</v>
      </c>
      <c r="Z41" s="23">
        <f t="shared" si="7"/>
      </c>
      <c r="AA41" s="23">
        <f>VLOOKUP($B41,'問題'!$V$3:$BQ$1023,'問題'!BO$1,FALSE)</f>
        <v>0</v>
      </c>
      <c r="AB41" s="23">
        <f t="shared" si="8"/>
      </c>
      <c r="AC41" s="23">
        <f>VLOOKUP($B41,'問題'!$V$3:$BQ$1023,'問題'!BP$1,FALSE)</f>
        <v>0</v>
      </c>
    </row>
    <row r="42" spans="2:29" ht="17.25">
      <c r="B42" s="19">
        <v>40</v>
      </c>
      <c r="C42" s="19" t="s">
        <v>1089</v>
      </c>
      <c r="D42" s="19"/>
      <c r="E42" s="24">
        <f>VLOOKUP($B42,'問題'!$V$3:$BQ$1023,'問題'!BD$1,FALSE)</f>
        <v>1</v>
      </c>
      <c r="F42" s="24" t="s">
        <v>1095</v>
      </c>
      <c r="G42" s="24">
        <f>VLOOKUP($B42,'問題'!$V$3:$BQ$1023,'問題'!BE$1,FALSE)</f>
        <v>6</v>
      </c>
      <c r="H42" s="24" t="s">
        <v>1095</v>
      </c>
      <c r="I42" s="24">
        <f>VLOOKUP($B42,'問題'!$V$3:$BQ$1023,'問題'!BF$1,FALSE)</f>
        <v>5</v>
      </c>
      <c r="J42" s="24" t="s">
        <v>1095</v>
      </c>
      <c r="K42" s="24">
        <f>VLOOKUP($B42,'問題'!$V$3:$BQ$1023,'問題'!BG$1,FALSE)</f>
        <v>3</v>
      </c>
      <c r="L42" s="24" t="str">
        <f t="shared" si="0"/>
        <v>-</v>
      </c>
      <c r="M42" s="24">
        <f>VLOOKUP($B42,'問題'!$V$3:$BQ$1023,'問題'!BH$1,FALSE)</f>
        <v>2</v>
      </c>
      <c r="N42" s="24" t="str">
        <f t="shared" si="1"/>
        <v>-</v>
      </c>
      <c r="O42" s="24">
        <f>VLOOKUP($B42,'問題'!$V$3:$BQ$1023,'問題'!BI$1,FALSE)</f>
        <v>8</v>
      </c>
      <c r="P42" s="24" t="str">
        <f t="shared" si="2"/>
        <v>-</v>
      </c>
      <c r="Q42" s="24">
        <f>VLOOKUP($B42,'問題'!$V$3:$BQ$1023,'問題'!BJ$1,FALSE)</f>
        <v>7</v>
      </c>
      <c r="R42" s="24" t="str">
        <f t="shared" si="3"/>
        <v>-</v>
      </c>
      <c r="S42" s="24">
        <f>VLOOKUP($B42,'問題'!$V$3:$BQ$1023,'問題'!BK$1,FALSE)</f>
        <v>4</v>
      </c>
      <c r="T42" s="24">
        <f t="shared" si="4"/>
      </c>
      <c r="U42" s="24">
        <f>VLOOKUP($B42,'問題'!$V$3:$BQ$1023,'問題'!BL$1,FALSE)</f>
        <v>0</v>
      </c>
      <c r="V42" s="24">
        <f t="shared" si="5"/>
      </c>
      <c r="W42" s="24">
        <f>VLOOKUP($B42,'問題'!$V$3:$BQ$1023,'問題'!BM$1,FALSE)</f>
        <v>0</v>
      </c>
      <c r="X42" s="24">
        <f t="shared" si="6"/>
      </c>
      <c r="Y42" s="24">
        <f>VLOOKUP($B42,'問題'!$V$3:$BQ$1023,'問題'!BN$1,FALSE)</f>
        <v>0</v>
      </c>
      <c r="Z42" s="24">
        <f t="shared" si="7"/>
      </c>
      <c r="AA42" s="24">
        <f>VLOOKUP($B42,'問題'!$V$3:$BQ$1023,'問題'!BO$1,FALSE)</f>
        <v>0</v>
      </c>
      <c r="AB42" s="24">
        <f t="shared" si="8"/>
      </c>
      <c r="AC42" s="24">
        <f>VLOOKUP($B42,'問題'!$V$3:$BQ$1023,'問題'!BP$1,FALSE)</f>
        <v>0</v>
      </c>
    </row>
  </sheetData>
  <mergeCells count="1">
    <mergeCell ref="Y1:AC1"/>
  </mergeCells>
  <printOptions verticalCentered="1"/>
  <pageMargins left="0.3937007874015748" right="0.3937007874015748" top="0.3937007874015748" bottom="0.3937007874015748" header="0.5118110236220472" footer="0.5118110236220472"/>
  <pageSetup horizontalDpi="600" verticalDpi="600" orientation="portrait" paperSize="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minerva</cp:lastModifiedBy>
  <cp:lastPrinted>2009-11-22T19:24:39Z</cp:lastPrinted>
  <dcterms:created xsi:type="dcterms:W3CDTF">2009-07-23T16:21:29Z</dcterms:created>
  <dcterms:modified xsi:type="dcterms:W3CDTF">2009-12-16T14:01:38Z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