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75" windowHeight="7995" activeTab="0"/>
  </bookViews>
  <sheets>
    <sheet name="はじめに" sheetId="1" r:id="rId1"/>
    <sheet name="高校受験標準63" sheetId="2" r:id="rId2"/>
  </sheets>
  <definedNames>
    <definedName name="_xlnm.Print_Area" localSheetId="1">'高校受験標準63'!$A$2:$K$44</definedName>
  </definedNames>
  <calcPr fullCalcOnLoad="1"/>
</workbook>
</file>

<file path=xl/sharedStrings.xml><?xml version="1.0" encoding="utf-8"?>
<sst xmlns="http://schemas.openxmlformats.org/spreadsheetml/2006/main" count="505" uniqueCount="420">
  <si>
    <t>win</t>
  </si>
  <si>
    <t>won</t>
  </si>
  <si>
    <t>write</t>
  </si>
  <si>
    <t>wrote</t>
  </si>
  <si>
    <t>written</t>
  </si>
  <si>
    <r>
      <t>/ro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t/</t>
    </r>
  </si>
  <si>
    <t>●不規則動詞テスト(高校受験標準63)</t>
  </si>
  <si>
    <t>●基本事項</t>
  </si>
  <si>
    <t>問題数は20問。</t>
  </si>
  <si>
    <t>初期設定ではA4縦印刷で、問題・解答の両方が印刷されます。</t>
  </si>
  <si>
    <t>行PからTで、登録単語の確認が可能です。</t>
  </si>
  <si>
    <t>F9キーで問題作成ができます。</t>
  </si>
  <si>
    <t>あらゆる改変は自由です。</t>
  </si>
  <si>
    <t>今後はバージョンアップを考えていますが、マクロをなるべく利用しないことにより、軽快な動作を目指しています。</t>
  </si>
  <si>
    <t>発音記号フォントはLucida Sans Unicodeです。</t>
  </si>
  <si>
    <t>連絡先</t>
  </si>
  <si>
    <t>問題</t>
  </si>
  <si>
    <t>解答</t>
  </si>
  <si>
    <t>不規則動詞活用一覧表</t>
  </si>
  <si>
    <t>原形(現在形)</t>
  </si>
  <si>
    <t>過去形</t>
  </si>
  <si>
    <t>過去分詞形</t>
  </si>
  <si>
    <t>生む、運ぶ</t>
  </si>
  <si>
    <t>bear</t>
  </si>
  <si>
    <t>bore</t>
  </si>
  <si>
    <t>born (borne)</t>
  </si>
  <si>
    <t>耐える、もつ</t>
  </si>
  <si>
    <r>
      <t>/beə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/</t>
    </r>
  </si>
  <si>
    <r>
      <t>/bɔː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/</t>
    </r>
  </si>
  <si>
    <t>似合う</t>
  </si>
  <si>
    <t>/bɪkʌ́m/</t>
  </si>
  <si>
    <t>/bɪkéɪm/</t>
  </si>
  <si>
    <t>始まる</t>
  </si>
  <si>
    <t>始める</t>
  </si>
  <si>
    <t>/bɪɡɪ́n/</t>
  </si>
  <si>
    <t>/bɪɡǽn/</t>
  </si>
  <si>
    <t>/bɪɡʌ́n/</t>
  </si>
  <si>
    <t>破る</t>
  </si>
  <si>
    <t>/breɪk/</t>
  </si>
  <si>
    <r>
      <t>/bro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k/</t>
    </r>
  </si>
  <si>
    <r>
      <t>/bró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k(ə)n/</t>
    </r>
  </si>
  <si>
    <t>持ってくる</t>
  </si>
  <si>
    <t>連れてくる</t>
  </si>
  <si>
    <t>/brɪŋ/</t>
  </si>
  <si>
    <t>/brɔːt/</t>
  </si>
  <si>
    <t>建てる</t>
  </si>
  <si>
    <t>建造する</t>
  </si>
  <si>
    <t>/bɪld/</t>
  </si>
  <si>
    <t>/bɪlt/</t>
  </si>
  <si>
    <t>燃える</t>
  </si>
  <si>
    <t>燃やす</t>
  </si>
  <si>
    <r>
      <t>/bəː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n/</t>
    </r>
  </si>
  <si>
    <r>
      <t>/bəː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nt/</t>
    </r>
  </si>
  <si>
    <t>買う</t>
  </si>
  <si>
    <t>/baɪ/</t>
  </si>
  <si>
    <t>/bɔːt/</t>
  </si>
  <si>
    <t>捕まえる、つかむ</t>
  </si>
  <si>
    <t>(バスなどに）乗る</t>
  </si>
  <si>
    <t>/kætʃ/</t>
  </si>
  <si>
    <t>/kɔːt/</t>
  </si>
  <si>
    <t>選ぶ</t>
  </si>
  <si>
    <t>選択する</t>
  </si>
  <si>
    <t>/tʃuːz/</t>
  </si>
  <si>
    <r>
      <t>/tʃo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z/</t>
    </r>
  </si>
  <si>
    <r>
      <t>/tʃó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z(ə)n/</t>
    </r>
  </si>
  <si>
    <t>来る</t>
  </si>
  <si>
    <t>/kʌm/</t>
  </si>
  <si>
    <t>/keɪm/</t>
  </si>
  <si>
    <t>切る</t>
  </si>
  <si>
    <t>切断する</t>
  </si>
  <si>
    <t>/kʌt/</t>
  </si>
  <si>
    <t>行う</t>
  </si>
  <si>
    <t>/dɪd/</t>
  </si>
  <si>
    <t>/dʌn/</t>
  </si>
  <si>
    <t>引く</t>
  </si>
  <si>
    <t>描く</t>
  </si>
  <si>
    <t>/drɔː/</t>
  </si>
  <si>
    <t>/druː/</t>
  </si>
  <si>
    <t>/drɔːn/</t>
  </si>
  <si>
    <t>飲む</t>
  </si>
  <si>
    <t>/drɪŋk/</t>
  </si>
  <si>
    <t>/dræŋk/</t>
  </si>
  <si>
    <t>/drʌŋk/</t>
  </si>
  <si>
    <t>駆ける、追う</t>
  </si>
  <si>
    <t>drive</t>
  </si>
  <si>
    <t>drove</t>
  </si>
  <si>
    <t>driven</t>
  </si>
  <si>
    <t>運転する</t>
  </si>
  <si>
    <t>/draɪv/</t>
  </si>
  <si>
    <r>
      <t>/dro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v/</t>
    </r>
  </si>
  <si>
    <t>/drɪ́v(ə)n/</t>
  </si>
  <si>
    <t>食べる</t>
  </si>
  <si>
    <t>/iːt/</t>
  </si>
  <si>
    <t>/eɪt|et, eɪt/</t>
  </si>
  <si>
    <t>/íːt(ə)n/</t>
  </si>
  <si>
    <t>落ちる</t>
  </si>
  <si>
    <t>倒れる</t>
  </si>
  <si>
    <t>/fɔːl/</t>
  </si>
  <si>
    <t>/fel/</t>
  </si>
  <si>
    <t>感じる</t>
  </si>
  <si>
    <t>/fiːl/</t>
  </si>
  <si>
    <t>/felt/</t>
  </si>
  <si>
    <t>見出す、見つける</t>
  </si>
  <si>
    <t>find</t>
  </si>
  <si>
    <t>found</t>
  </si>
  <si>
    <t>知る</t>
  </si>
  <si>
    <t>/faɪnd/</t>
  </si>
  <si>
    <r>
      <t>/fa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nd/</t>
    </r>
  </si>
  <si>
    <r>
      <t>/fa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nd/</t>
    </r>
  </si>
  <si>
    <t>forget</t>
  </si>
  <si>
    <t>forgot</t>
  </si>
  <si>
    <t>forgotten (forgot)</t>
  </si>
  <si>
    <t>忘れる</t>
  </si>
  <si>
    <r>
      <t>/fə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ɡét/</t>
    </r>
  </si>
  <si>
    <r>
      <t>/fə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ɡɑ́t|-ɡɔ́t/</t>
    </r>
  </si>
  <si>
    <r>
      <t>/f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r</t>
    </r>
    <r>
      <rPr>
        <sz val="8"/>
        <rFont val="ＭＳ Ｐゴシック"/>
        <family val="3"/>
      </rPr>
      <t>ɡɑ</t>
    </r>
    <r>
      <rPr>
        <sz val="8"/>
        <rFont val="Arial"/>
        <family val="2"/>
      </rPr>
      <t>́</t>
    </r>
    <r>
      <rPr>
        <sz val="8"/>
        <rFont val="Lucida Sans Unicode"/>
        <family val="2"/>
      </rPr>
      <t>t(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)n|-</t>
    </r>
    <r>
      <rPr>
        <sz val="8"/>
        <rFont val="ＭＳ Ｐゴシック"/>
        <family val="3"/>
      </rPr>
      <t>ɡɔ</t>
    </r>
    <r>
      <rPr>
        <sz val="8"/>
        <rFont val="Arial"/>
        <family val="2"/>
      </rPr>
      <t>́</t>
    </r>
    <r>
      <rPr>
        <sz val="8"/>
        <rFont val="Lucida Sans Unicode"/>
        <family val="2"/>
      </rPr>
      <t>t(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)n/ (/f</t>
    </r>
    <r>
      <rPr>
        <sz val="8"/>
        <rFont val="ＭＳ Ｐゴシック"/>
        <family val="3"/>
      </rPr>
      <t>ə</t>
    </r>
    <r>
      <rPr>
        <i/>
        <sz val="8"/>
        <rFont val="Lucida Sans Unicode"/>
        <family val="2"/>
      </rPr>
      <t>r</t>
    </r>
    <r>
      <rPr>
        <sz val="8"/>
        <rFont val="ＭＳ Ｐゴシック"/>
        <family val="3"/>
      </rPr>
      <t>ɡɑ</t>
    </r>
    <r>
      <rPr>
        <sz val="8"/>
        <rFont val="Arial"/>
        <family val="2"/>
      </rPr>
      <t>́</t>
    </r>
    <r>
      <rPr>
        <sz val="8"/>
        <rFont val="Lucida Sans Unicode"/>
        <family val="2"/>
      </rPr>
      <t>t|-</t>
    </r>
    <r>
      <rPr>
        <sz val="8"/>
        <rFont val="ＭＳ Ｐゴシック"/>
        <family val="3"/>
      </rPr>
      <t>ɡɔ</t>
    </r>
    <r>
      <rPr>
        <sz val="8"/>
        <rFont val="Arial"/>
        <family val="2"/>
      </rPr>
      <t>́</t>
    </r>
    <r>
      <rPr>
        <sz val="8"/>
        <rFont val="Lucida Sans Unicode"/>
        <family val="2"/>
      </rPr>
      <t>t/)</t>
    </r>
  </si>
  <si>
    <t>得る、手に入れる</t>
  </si>
  <si>
    <t>get</t>
  </si>
  <si>
    <t>got</t>
  </si>
  <si>
    <t>got (gotten)</t>
  </si>
  <si>
    <t>なる</t>
  </si>
  <si>
    <t>/ɡet/</t>
  </si>
  <si>
    <t>/ɡɑt|ɡɔt/</t>
  </si>
  <si>
    <r>
      <t>/</t>
    </r>
    <r>
      <rPr>
        <sz val="8"/>
        <rFont val="ＭＳ Ｐゴシック"/>
        <family val="3"/>
      </rPr>
      <t>ɡɑ</t>
    </r>
    <r>
      <rPr>
        <sz val="8"/>
        <rFont val="Lucida Sans Unicode"/>
        <family val="2"/>
      </rPr>
      <t>t|</t>
    </r>
    <r>
      <rPr>
        <sz val="8"/>
        <rFont val="ＭＳ Ｐゴシック"/>
        <family val="3"/>
      </rPr>
      <t>ɡɔ</t>
    </r>
    <r>
      <rPr>
        <sz val="8"/>
        <rFont val="Lucida Sans Unicode"/>
        <family val="2"/>
      </rPr>
      <t>t/ (/</t>
    </r>
    <r>
      <rPr>
        <sz val="8"/>
        <rFont val="ＭＳ Ｐゴシック"/>
        <family val="3"/>
      </rPr>
      <t>ɡɑ</t>
    </r>
    <r>
      <rPr>
        <sz val="8"/>
        <rFont val="Arial"/>
        <family val="2"/>
      </rPr>
      <t>́</t>
    </r>
    <r>
      <rPr>
        <sz val="8"/>
        <rFont val="Lucida Sans Unicode"/>
        <family val="2"/>
      </rPr>
      <t>t(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)n|</t>
    </r>
    <r>
      <rPr>
        <sz val="8"/>
        <rFont val="ＭＳ Ｐゴシック"/>
        <family val="3"/>
      </rPr>
      <t>ɡɔ</t>
    </r>
    <r>
      <rPr>
        <sz val="8"/>
        <rFont val="Arial"/>
        <family val="2"/>
      </rPr>
      <t>́</t>
    </r>
    <r>
      <rPr>
        <sz val="8"/>
        <rFont val="Lucida Sans Unicode"/>
        <family val="2"/>
      </rPr>
      <t>t(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)n/ )</t>
    </r>
  </si>
  <si>
    <t>give</t>
  </si>
  <si>
    <t>gave</t>
  </si>
  <si>
    <t>given</t>
  </si>
  <si>
    <t>与える</t>
  </si>
  <si>
    <t>/ɡɪv/</t>
  </si>
  <si>
    <t>/ɡeɪv/</t>
  </si>
  <si>
    <t>/ɡɪ́v(ə)n/</t>
  </si>
  <si>
    <t>go</t>
  </si>
  <si>
    <t>went</t>
  </si>
  <si>
    <t>gone</t>
  </si>
  <si>
    <t>行く</t>
  </si>
  <si>
    <r>
      <t>/ɡo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/</t>
    </r>
  </si>
  <si>
    <t>/went/</t>
  </si>
  <si>
    <t>/ɡɔːn, ɡɑn|ɡɔn/</t>
  </si>
  <si>
    <t>成長する</t>
  </si>
  <si>
    <t>grow</t>
  </si>
  <si>
    <t>grew</t>
  </si>
  <si>
    <t>grown</t>
  </si>
  <si>
    <t>なる、育てる</t>
  </si>
  <si>
    <r>
      <t>/ɡro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/</t>
    </r>
  </si>
  <si>
    <t>/ɡruː/</t>
  </si>
  <si>
    <r>
      <t>/ɡro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n/</t>
    </r>
  </si>
  <si>
    <t>持つ</t>
  </si>
  <si>
    <t>have (has)</t>
  </si>
  <si>
    <t>had</t>
  </si>
  <si>
    <t>所有する</t>
  </si>
  <si>
    <r>
      <t>/hæv/</t>
    </r>
    <r>
      <rPr>
        <sz val="8"/>
        <rFont val="ＭＳ Ｐゴシック"/>
        <family val="3"/>
      </rPr>
      <t>　</t>
    </r>
    <r>
      <rPr>
        <sz val="8"/>
        <rFont val="Lucida Sans Unicode"/>
        <family val="2"/>
      </rPr>
      <t>(/hæz/)</t>
    </r>
  </si>
  <si>
    <t>/hæd/</t>
  </si>
  <si>
    <t>聞く</t>
  </si>
  <si>
    <t>hear</t>
  </si>
  <si>
    <t>heard</t>
  </si>
  <si>
    <t>聞こえる</t>
  </si>
  <si>
    <r>
      <t>/hɪə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/</t>
    </r>
  </si>
  <si>
    <r>
      <t>/həː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d/</t>
    </r>
  </si>
  <si>
    <t>打つ、打ち当てる</t>
  </si>
  <si>
    <t>hit</t>
  </si>
  <si>
    <t>当たる</t>
  </si>
  <si>
    <t>/hɪt/</t>
  </si>
  <si>
    <t>握る、保有する</t>
  </si>
  <si>
    <t>hold</t>
  </si>
  <si>
    <t>held</t>
  </si>
  <si>
    <t>(会議などを)開く</t>
  </si>
  <si>
    <r>
      <t>/ho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ld/</t>
    </r>
  </si>
  <si>
    <t>/held/</t>
  </si>
  <si>
    <t>保つ</t>
  </si>
  <si>
    <t>keep</t>
  </si>
  <si>
    <t>kept</t>
  </si>
  <si>
    <t>・・・の状態にしておく</t>
  </si>
  <si>
    <t>/kiːp/</t>
  </si>
  <si>
    <t>/kept/</t>
  </si>
  <si>
    <t>know</t>
  </si>
  <si>
    <t>knew</t>
  </si>
  <si>
    <t>known</t>
  </si>
  <si>
    <t>知っている</t>
  </si>
  <si>
    <r>
      <t>/no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/</t>
    </r>
  </si>
  <si>
    <r>
      <t>/n</t>
    </r>
    <r>
      <rPr>
        <i/>
        <sz val="8"/>
        <rFont val="Lucida Sans Unicode"/>
        <family val="2"/>
      </rPr>
      <t>j</t>
    </r>
    <r>
      <rPr>
        <sz val="8"/>
        <rFont val="Lucida Sans Unicode"/>
        <family val="2"/>
      </rPr>
      <t>uː/</t>
    </r>
  </si>
  <si>
    <r>
      <t>/no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n /</t>
    </r>
  </si>
  <si>
    <t>置く</t>
  </si>
  <si>
    <t>去る、残す</t>
  </si>
  <si>
    <t>leave</t>
  </si>
  <si>
    <t>left</t>
  </si>
  <si>
    <t>放置する</t>
  </si>
  <si>
    <t>/liːv/</t>
  </si>
  <si>
    <t>/left/</t>
  </si>
  <si>
    <t>lose</t>
  </si>
  <si>
    <t>lost</t>
  </si>
  <si>
    <t>失う</t>
  </si>
  <si>
    <t>/luːz/</t>
  </si>
  <si>
    <t>/lɔːst, lɑst|lɔst/</t>
  </si>
  <si>
    <t>作る、・・・にする</t>
  </si>
  <si>
    <t>make</t>
  </si>
  <si>
    <t>made</t>
  </si>
  <si>
    <t>・・・させる</t>
  </si>
  <si>
    <t>/meɪk/</t>
  </si>
  <si>
    <t>/meɪd/</t>
  </si>
  <si>
    <t>意味する</t>
  </si>
  <si>
    <t>mean</t>
  </si>
  <si>
    <t>meant</t>
  </si>
  <si>
    <t>意図する</t>
  </si>
  <si>
    <t>/miːn/</t>
  </si>
  <si>
    <t>/ment/</t>
  </si>
  <si>
    <t>meet</t>
  </si>
  <si>
    <t>met</t>
  </si>
  <si>
    <t>会う</t>
  </si>
  <si>
    <t>/miːt/</t>
  </si>
  <si>
    <t>/met/</t>
  </si>
  <si>
    <t>支払う、払う</t>
  </si>
  <si>
    <t>pay</t>
  </si>
  <si>
    <t>paid</t>
  </si>
  <si>
    <t>引き合う</t>
  </si>
  <si>
    <t>/peɪ/</t>
  </si>
  <si>
    <t>/peɪd/</t>
  </si>
  <si>
    <t>put</t>
  </si>
  <si>
    <r>
      <t>/p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t/</t>
    </r>
  </si>
  <si>
    <t>read</t>
  </si>
  <si>
    <t>読む</t>
  </si>
  <si>
    <t>/riːd/</t>
  </si>
  <si>
    <t>/red/</t>
  </si>
  <si>
    <t>乗る</t>
  </si>
  <si>
    <t>ride</t>
  </si>
  <si>
    <t>rode</t>
  </si>
  <si>
    <t>ridden</t>
  </si>
  <si>
    <t>乗って行く</t>
  </si>
  <si>
    <t>/raɪd/</t>
  </si>
  <si>
    <r>
      <t>/ro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d/</t>
    </r>
  </si>
  <si>
    <t>/rɪ́d(ə)n/</t>
  </si>
  <si>
    <t>走る、駆ける</t>
  </si>
  <si>
    <t>run</t>
  </si>
  <si>
    <t>ran</t>
  </si>
  <si>
    <t>経営する</t>
  </si>
  <si>
    <t>/rʌn/</t>
  </si>
  <si>
    <t>/ræn/</t>
  </si>
  <si>
    <t>言う</t>
  </si>
  <si>
    <t>say</t>
  </si>
  <si>
    <t>said</t>
  </si>
  <si>
    <t>述べる</t>
  </si>
  <si>
    <t>/seɪ/</t>
  </si>
  <si>
    <t>/sed/</t>
  </si>
  <si>
    <t>見る</t>
  </si>
  <si>
    <t>see</t>
  </si>
  <si>
    <t>saw</t>
  </si>
  <si>
    <t>seen</t>
  </si>
  <si>
    <t>見える</t>
  </si>
  <si>
    <t>/siː/</t>
  </si>
  <si>
    <t>/sɔː/</t>
  </si>
  <si>
    <t>/siːn/</t>
  </si>
  <si>
    <t>売る</t>
  </si>
  <si>
    <t>/sel/</t>
  </si>
  <si>
    <r>
      <t>/so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ld/</t>
    </r>
  </si>
  <si>
    <t>send</t>
  </si>
  <si>
    <t>sent</t>
  </si>
  <si>
    <t>送る</t>
  </si>
  <si>
    <t>/send/</t>
  </si>
  <si>
    <t>/sent/</t>
  </si>
  <si>
    <t>sing</t>
  </si>
  <si>
    <t>sang</t>
  </si>
  <si>
    <t>sung</t>
  </si>
  <si>
    <t>歌う</t>
  </si>
  <si>
    <t>/sɪŋ/</t>
  </si>
  <si>
    <t>/sæŋ/</t>
  </si>
  <si>
    <t>/sʌŋ/</t>
  </si>
  <si>
    <t>sit</t>
  </si>
  <si>
    <t>sat</t>
  </si>
  <si>
    <t>すわる</t>
  </si>
  <si>
    <t>/sɪt/</t>
  </si>
  <si>
    <t>/sæt/</t>
  </si>
  <si>
    <t>眠る</t>
  </si>
  <si>
    <t>/sliːp/</t>
  </si>
  <si>
    <t>/slept/</t>
  </si>
  <si>
    <t>しゃべる</t>
  </si>
  <si>
    <t>speak</t>
  </si>
  <si>
    <t>spoke</t>
  </si>
  <si>
    <t>spoken</t>
  </si>
  <si>
    <t>話す</t>
  </si>
  <si>
    <t>/spiːk/</t>
  </si>
  <si>
    <r>
      <t>/spo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k/</t>
    </r>
  </si>
  <si>
    <r>
      <t>/spo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kn/</t>
    </r>
  </si>
  <si>
    <t>費やす</t>
  </si>
  <si>
    <t>spend</t>
  </si>
  <si>
    <t>spent</t>
  </si>
  <si>
    <t>過ごす</t>
  </si>
  <si>
    <t>/spend/</t>
  </si>
  <si>
    <t>/spent/</t>
  </si>
  <si>
    <t>立つ、立っている</t>
  </si>
  <si>
    <t>stand</t>
  </si>
  <si>
    <t>stood</t>
  </si>
  <si>
    <t>耐える</t>
  </si>
  <si>
    <t>/stænd/</t>
  </si>
  <si>
    <r>
      <t>/st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d/</t>
    </r>
  </si>
  <si>
    <t>steal</t>
  </si>
  <si>
    <t>stole</t>
  </si>
  <si>
    <t>stolen</t>
  </si>
  <si>
    <t>盗む</t>
  </si>
  <si>
    <t>/stiːl/</t>
  </si>
  <si>
    <r>
      <t>/sto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l/</t>
    </r>
  </si>
  <si>
    <r>
      <t>/stó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l(ə)n/</t>
    </r>
  </si>
  <si>
    <t>swim</t>
  </si>
  <si>
    <t>swam</t>
  </si>
  <si>
    <t>swum</t>
  </si>
  <si>
    <t>泳ぐ</t>
  </si>
  <si>
    <t>/swɪm/</t>
  </si>
  <si>
    <t>/swæm/</t>
  </si>
  <si>
    <t>/swʌm/</t>
  </si>
  <si>
    <t>take</t>
  </si>
  <si>
    <t>took</t>
  </si>
  <si>
    <t>taken</t>
  </si>
  <si>
    <t>取る</t>
  </si>
  <si>
    <t>/teɪk/</t>
  </si>
  <si>
    <r>
      <t>/t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k/</t>
    </r>
  </si>
  <si>
    <t>/téɪk(ə)n/</t>
  </si>
  <si>
    <t>teach</t>
  </si>
  <si>
    <t>taught</t>
  </si>
  <si>
    <t>教える</t>
  </si>
  <si>
    <t>/tiːtʃ/</t>
  </si>
  <si>
    <t>/tɔːt/</t>
  </si>
  <si>
    <t>告げ知らせる</t>
  </si>
  <si>
    <t>tell</t>
  </si>
  <si>
    <t>told</t>
  </si>
  <si>
    <t>言う、語る</t>
  </si>
  <si>
    <t>/tel/</t>
  </si>
  <si>
    <r>
      <t>/to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ld/</t>
    </r>
  </si>
  <si>
    <t>考える</t>
  </si>
  <si>
    <t>think</t>
  </si>
  <si>
    <t>thought</t>
  </si>
  <si>
    <t>思う</t>
  </si>
  <si>
    <t>/Θɪŋk/</t>
  </si>
  <si>
    <t>/Θɔːt/</t>
  </si>
  <si>
    <t>throw</t>
  </si>
  <si>
    <t>threw</t>
  </si>
  <si>
    <t>thrown</t>
  </si>
  <si>
    <t>投げる</t>
  </si>
  <si>
    <r>
      <t>/Θro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/</t>
    </r>
  </si>
  <si>
    <t>/Θruː/</t>
  </si>
  <si>
    <r>
      <t>/Θro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n/</t>
    </r>
  </si>
  <si>
    <t>understand</t>
  </si>
  <si>
    <t>understood</t>
  </si>
  <si>
    <t>理解する</t>
  </si>
  <si>
    <r>
      <t>/ʌ̀ndə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stǽnd/</t>
    </r>
  </si>
  <si>
    <r>
      <t>/ʌ̀ndə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st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́d/</t>
    </r>
  </si>
  <si>
    <t>着る</t>
  </si>
  <si>
    <t>wear</t>
  </si>
  <si>
    <t>wore</t>
  </si>
  <si>
    <t>worn</t>
  </si>
  <si>
    <t>すり減らす</t>
  </si>
  <si>
    <r>
      <t>/we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r/</t>
    </r>
  </si>
  <si>
    <r>
      <t>/wɔː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/</t>
    </r>
  </si>
  <si>
    <r>
      <t>/wɔː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n/</t>
    </r>
  </si>
  <si>
    <t>勝つ</t>
  </si>
  <si>
    <t>獲得する</t>
  </si>
  <si>
    <t>/wɪn/</t>
  </si>
  <si>
    <r>
      <t>/w</t>
    </r>
    <r>
      <rPr>
        <sz val="8"/>
        <rFont val="ＭＳ Ｐゴシック"/>
        <family val="3"/>
      </rPr>
      <t>ʌ</t>
    </r>
    <r>
      <rPr>
        <sz val="8"/>
        <rFont val="Lucida Sans Unicode"/>
        <family val="2"/>
      </rPr>
      <t>n/</t>
    </r>
  </si>
  <si>
    <t>書く</t>
  </si>
  <si>
    <t>/raɪt/</t>
  </si>
  <si>
    <t>/rɪ́t(ə)n/</t>
  </si>
  <si>
    <t>ある</t>
  </si>
  <si>
    <t>be (am/are/is)</t>
  </si>
  <si>
    <t>was/were</t>
  </si>
  <si>
    <t>been</t>
  </si>
  <si>
    <t>いる</t>
  </si>
  <si>
    <r>
      <t>/bi</t>
    </r>
    <r>
      <rPr>
        <sz val="8"/>
        <rFont val="BatangChe"/>
        <family val="3"/>
      </rPr>
      <t>ː</t>
    </r>
    <r>
      <rPr>
        <sz val="8"/>
        <rFont val="Lucida Sans Unicode"/>
        <family val="2"/>
      </rPr>
      <t>/ /(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)m/ /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r/ /</t>
    </r>
    <r>
      <rPr>
        <sz val="8"/>
        <rFont val="ＭＳ Ｐゴシック"/>
        <family val="3"/>
      </rPr>
      <t>ɪ</t>
    </r>
    <r>
      <rPr>
        <sz val="8"/>
        <rFont val="Lucida Sans Unicode"/>
        <family val="2"/>
      </rPr>
      <t>z/</t>
    </r>
  </si>
  <si>
    <r>
      <t>/w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z/ /w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 xml:space="preserve">r/ </t>
    </r>
  </si>
  <si>
    <r>
      <t>/bi</t>
    </r>
    <r>
      <rPr>
        <sz val="8"/>
        <rFont val="BatangChe"/>
        <family val="3"/>
      </rPr>
      <t>ː</t>
    </r>
    <r>
      <rPr>
        <sz val="8"/>
        <rFont val="Lucida Sans Unicode"/>
        <family val="2"/>
      </rPr>
      <t>n/</t>
    </r>
  </si>
  <si>
    <r>
      <t>/b</t>
    </r>
    <r>
      <rPr>
        <sz val="8"/>
        <rFont val="ＭＳ Ｐゴシック"/>
        <family val="3"/>
      </rPr>
      <t>ɔ</t>
    </r>
    <r>
      <rPr>
        <sz val="8"/>
        <rFont val="BatangChe"/>
        <family val="3"/>
      </rPr>
      <t>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n/</t>
    </r>
  </si>
  <si>
    <t>(～に)なる</t>
  </si>
  <si>
    <t>become</t>
  </si>
  <si>
    <t>became</t>
  </si>
  <si>
    <t>begin</t>
  </si>
  <si>
    <t>began</t>
  </si>
  <si>
    <t>begun</t>
  </si>
  <si>
    <t>こわす</t>
  </si>
  <si>
    <t>break</t>
  </si>
  <si>
    <t>broke</t>
  </si>
  <si>
    <t>broken</t>
  </si>
  <si>
    <t>bring</t>
  </si>
  <si>
    <t>brought</t>
  </si>
  <si>
    <t>build</t>
  </si>
  <si>
    <t>built</t>
  </si>
  <si>
    <t>burn</t>
  </si>
  <si>
    <t>burnt</t>
  </si>
  <si>
    <t>buy</t>
  </si>
  <si>
    <t>bought</t>
  </si>
  <si>
    <t>catch</t>
  </si>
  <si>
    <t>caught</t>
  </si>
  <si>
    <t>choose</t>
  </si>
  <si>
    <t>chose</t>
  </si>
  <si>
    <t>chosen</t>
  </si>
  <si>
    <t>come</t>
  </si>
  <si>
    <t>came</t>
  </si>
  <si>
    <t>cut</t>
  </si>
  <si>
    <t>する</t>
  </si>
  <si>
    <t>do (does)</t>
  </si>
  <si>
    <t>did</t>
  </si>
  <si>
    <t>done</t>
  </si>
  <si>
    <r>
      <t>/du/</t>
    </r>
    <r>
      <rPr>
        <sz val="8"/>
        <rFont val="ＭＳ Ｐゴシック"/>
        <family val="3"/>
      </rPr>
      <t>　(/dəz/)</t>
    </r>
  </si>
  <si>
    <t>draw</t>
  </si>
  <si>
    <t>drew</t>
  </si>
  <si>
    <t>drawn</t>
  </si>
  <si>
    <t>drink</t>
  </si>
  <si>
    <t>drank</t>
  </si>
  <si>
    <t>drunk</t>
  </si>
  <si>
    <t>eat</t>
  </si>
  <si>
    <t>ate</t>
  </si>
  <si>
    <t>eaten</t>
  </si>
  <si>
    <t>fall</t>
  </si>
  <si>
    <t>fell</t>
  </si>
  <si>
    <t>fallen</t>
  </si>
  <si>
    <r>
      <t>/f</t>
    </r>
    <r>
      <rPr>
        <sz val="8"/>
        <rFont val="ＭＳ Ｐゴシック"/>
        <family val="3"/>
      </rPr>
      <t>ɔ</t>
    </r>
    <r>
      <rPr>
        <sz val="8"/>
        <rFont val="Lucida Sans Unicode"/>
        <family val="2"/>
      </rPr>
      <t>́</t>
    </r>
    <r>
      <rPr>
        <sz val="8"/>
        <rFont val="BatangChe"/>
        <family val="3"/>
      </rPr>
      <t>ː</t>
    </r>
    <r>
      <rPr>
        <sz val="8"/>
        <rFont val="Lucida Sans Unicode"/>
        <family val="2"/>
      </rPr>
      <t>l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 xml:space="preserve">n/ </t>
    </r>
  </si>
  <si>
    <t>feel</t>
  </si>
  <si>
    <t>felt</t>
  </si>
  <si>
    <t>sell</t>
  </si>
  <si>
    <t>sold</t>
  </si>
  <si>
    <t>sleep</t>
  </si>
  <si>
    <t>slept</t>
  </si>
  <si>
    <t>burnt</t>
  </si>
  <si>
    <t>masaki5656@gmail.com</t>
  </si>
  <si>
    <t>http://masaki5656.ninpou.jp/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</si>
</sst>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Century"/>
      <family val="1"/>
    </font>
    <font>
      <sz val="12"/>
      <name val="Century"/>
      <family val="1"/>
    </font>
    <font>
      <sz val="9"/>
      <name val="Lucida Sans Unicode"/>
      <family val="2"/>
    </font>
    <font>
      <sz val="8"/>
      <name val="Lucida Sans Unicode"/>
      <family val="2"/>
    </font>
    <font>
      <sz val="8"/>
      <name val="BatangChe"/>
      <family val="3"/>
    </font>
    <font>
      <sz val="12"/>
      <name val="Lucida Sans Unicode"/>
      <family val="2"/>
    </font>
    <font>
      <i/>
      <sz val="8"/>
      <name val="Lucida Sans Unicode"/>
      <family val="2"/>
    </font>
    <font>
      <sz val="8"/>
      <name val="Times New Roman"/>
      <family val="1"/>
    </font>
    <font>
      <u val="single"/>
      <sz val="11"/>
      <name val="ＭＳ Ｐゴシック"/>
      <family val="3"/>
    </font>
    <font>
      <sz val="8"/>
      <name val="Arial"/>
      <family val="2"/>
    </font>
    <font>
      <u val="single"/>
      <sz val="9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16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2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2" borderId="0" xfId="16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aki5656@gmail.com" TargetMode="External" /><Relationship Id="rId2" Type="http://schemas.openxmlformats.org/officeDocument/2006/relationships/hyperlink" Target="http://masaki5656.ninpou.jp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saki5656.ninpou.jp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3"/>
  <sheetViews>
    <sheetView tabSelected="1" workbookViewId="0" topLeftCell="A1">
      <selection activeCell="E14" sqref="E14"/>
    </sheetView>
  </sheetViews>
  <sheetFormatPr defaultColWidth="9.33203125" defaultRowHeight="11.25"/>
  <cols>
    <col min="1" max="16384" width="9.33203125" style="1" customWidth="1"/>
  </cols>
  <sheetData>
    <row r="1" ht="11.25">
      <c r="B1" s="5" t="s">
        <v>419</v>
      </c>
    </row>
    <row r="3" ht="11.25">
      <c r="B3" s="1" t="s">
        <v>7</v>
      </c>
    </row>
    <row r="4" spans="1:7" s="4" customFormat="1" ht="13.5">
      <c r="A4" s="1"/>
      <c r="B4" s="2" t="s">
        <v>8</v>
      </c>
      <c r="C4" s="2"/>
      <c r="D4" s="2"/>
      <c r="E4" s="3"/>
      <c r="F4" s="3"/>
      <c r="G4" s="3"/>
    </row>
    <row r="5" spans="1:7" s="4" customFormat="1" ht="13.5">
      <c r="A5" s="1"/>
      <c r="B5" s="2" t="s">
        <v>9</v>
      </c>
      <c r="C5" s="2"/>
      <c r="D5" s="2"/>
      <c r="E5" s="3"/>
      <c r="F5" s="3"/>
      <c r="G5" s="3"/>
    </row>
    <row r="6" spans="1:7" s="4" customFormat="1" ht="13.5">
      <c r="A6" s="1"/>
      <c r="B6" s="2" t="s">
        <v>10</v>
      </c>
      <c r="C6" s="2"/>
      <c r="D6" s="2"/>
      <c r="E6" s="3"/>
      <c r="F6" s="3"/>
      <c r="G6" s="3"/>
    </row>
    <row r="7" spans="1:7" s="4" customFormat="1" ht="13.5">
      <c r="A7" s="1"/>
      <c r="B7" s="2" t="s">
        <v>11</v>
      </c>
      <c r="C7" s="2"/>
      <c r="D7" s="2"/>
      <c r="E7" s="3"/>
      <c r="F7" s="3"/>
      <c r="G7" s="3"/>
    </row>
    <row r="8" ht="13.5">
      <c r="B8" s="2" t="s">
        <v>12</v>
      </c>
    </row>
    <row r="9" ht="13.5">
      <c r="B9" s="2" t="s">
        <v>13</v>
      </c>
    </row>
    <row r="10" ht="13.5">
      <c r="B10" s="2" t="s">
        <v>14</v>
      </c>
    </row>
    <row r="11" ht="13.5">
      <c r="B11" s="2"/>
    </row>
    <row r="12" ht="13.5">
      <c r="B12" s="2" t="s">
        <v>15</v>
      </c>
    </row>
    <row r="13" ht="11.25">
      <c r="B13" s="5" t="s">
        <v>418</v>
      </c>
    </row>
  </sheetData>
  <hyperlinks>
    <hyperlink ref="B13" r:id="rId1" display="masaki5656@gmail.com"/>
    <hyperlink ref="B1" r:id="rId2" display="http://masaki5656.ninpou.jp/"/>
  </hyperlinks>
  <printOptions/>
  <pageMargins left="0.75" right="0.75" top="1" bottom="1" header="0.512" footer="0.512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135"/>
  <sheetViews>
    <sheetView showZeros="0" workbookViewId="0" topLeftCell="A1">
      <selection activeCell="B2" sqref="B2"/>
    </sheetView>
  </sheetViews>
  <sheetFormatPr defaultColWidth="9.33203125" defaultRowHeight="11.25"/>
  <cols>
    <col min="1" max="1" width="6.16015625" style="38" customWidth="1"/>
    <col min="2" max="2" width="24" style="39" customWidth="1"/>
    <col min="3" max="5" width="28.83203125" style="39" customWidth="1"/>
    <col min="6" max="6" width="1.66796875" style="29" customWidth="1"/>
    <col min="7" max="7" width="6" style="38" customWidth="1"/>
    <col min="8" max="8" width="20.5" style="40" customWidth="1"/>
    <col min="9" max="9" width="24" style="14" customWidth="1"/>
    <col min="10" max="10" width="28" style="14" customWidth="1"/>
    <col min="11" max="11" width="36.83203125" style="14" customWidth="1"/>
    <col min="12" max="12" width="2.16015625" style="37" customWidth="1"/>
    <col min="13" max="13" width="4.33203125" style="11" customWidth="1"/>
    <col min="14" max="14" width="6.5" style="30" customWidth="1"/>
    <col min="15" max="15" width="8.5" style="30" bestFit="1" customWidth="1"/>
    <col min="16" max="16" width="5.33203125" style="14" bestFit="1" customWidth="1"/>
    <col min="17" max="17" width="20.5" style="42" bestFit="1" customWidth="1"/>
    <col min="18" max="18" width="24" style="13" customWidth="1"/>
    <col min="19" max="19" width="28" style="13" bestFit="1" customWidth="1"/>
    <col min="20" max="20" width="36.83203125" style="13" bestFit="1" customWidth="1"/>
    <col min="21" max="21" width="2.66015625" style="14" customWidth="1"/>
    <col min="22" max="16384" width="9.33203125" style="14" customWidth="1"/>
  </cols>
  <sheetData>
    <row r="1" ht="13.5">
      <c r="B1" s="70" t="s">
        <v>419</v>
      </c>
    </row>
    <row r="2" spans="1:17" ht="21">
      <c r="A2" s="6" t="str">
        <f>G2</f>
        <v>●不規則動詞テスト(高校受験標準63)</v>
      </c>
      <c r="B2" s="6"/>
      <c r="C2" s="6"/>
      <c r="D2" s="6"/>
      <c r="E2" s="7" t="s">
        <v>16</v>
      </c>
      <c r="F2" s="8"/>
      <c r="G2" s="6" t="s">
        <v>6</v>
      </c>
      <c r="H2" s="9"/>
      <c r="I2" s="4"/>
      <c r="J2" s="4"/>
      <c r="K2" s="10" t="s">
        <v>17</v>
      </c>
      <c r="L2" s="56"/>
      <c r="N2" s="12"/>
      <c r="O2" s="12"/>
      <c r="P2" s="43" t="s">
        <v>18</v>
      </c>
      <c r="Q2" s="43"/>
    </row>
    <row r="3" spans="1:17" ht="3.75" customHeight="1">
      <c r="A3" s="15"/>
      <c r="B3" s="16"/>
      <c r="C3" s="16"/>
      <c r="D3" s="16"/>
      <c r="E3" s="16"/>
      <c r="F3" s="17"/>
      <c r="G3" s="15"/>
      <c r="H3" s="18"/>
      <c r="I3" s="4"/>
      <c r="J3" s="4"/>
      <c r="K3" s="4"/>
      <c r="L3" s="56"/>
      <c r="N3" s="12"/>
      <c r="O3" s="12"/>
      <c r="Q3" s="43"/>
    </row>
    <row r="4" spans="1:20" ht="14.25">
      <c r="A4" s="19"/>
      <c r="B4" s="19"/>
      <c r="C4" s="20" t="s">
        <v>19</v>
      </c>
      <c r="D4" s="20" t="s">
        <v>20</v>
      </c>
      <c r="E4" s="20" t="s">
        <v>21</v>
      </c>
      <c r="F4" s="21"/>
      <c r="G4" s="19"/>
      <c r="H4" s="22"/>
      <c r="I4" s="20" t="s">
        <v>19</v>
      </c>
      <c r="J4" s="20" t="s">
        <v>20</v>
      </c>
      <c r="K4" s="20" t="s">
        <v>21</v>
      </c>
      <c r="L4" s="57"/>
      <c r="N4" s="23"/>
      <c r="O4" s="23"/>
      <c r="Q4" s="44"/>
      <c r="R4" s="45" t="s">
        <v>19</v>
      </c>
      <c r="S4" s="46" t="s">
        <v>20</v>
      </c>
      <c r="T4" s="47" t="s">
        <v>21</v>
      </c>
    </row>
    <row r="5" spans="1:20" ht="19.5" customHeight="1">
      <c r="A5" s="68">
        <f>G5</f>
        <v>18</v>
      </c>
      <c r="B5" s="24">
        <f aca="true" t="shared" si="0" ref="B5:B44">H5</f>
        <v>0</v>
      </c>
      <c r="C5" s="25"/>
      <c r="D5" s="25"/>
      <c r="E5" s="25"/>
      <c r="F5" s="26"/>
      <c r="G5" s="68">
        <f>VLOOKUP($M5,$O$5:$Q$184,2,FALSE)</f>
        <v>18</v>
      </c>
      <c r="H5" s="27">
        <f>VLOOKUP($M5,$O$5:$Q$184,3,FALSE)</f>
        <v>0</v>
      </c>
      <c r="I5" s="28" t="str">
        <f>VLOOKUP($M5,$O$5:$R$184,4,FALSE)</f>
        <v>eat</v>
      </c>
      <c r="J5" s="28" t="str">
        <f>VLOOKUP($M5,$O$5:$S$184,5,FALSE)</f>
        <v>ate</v>
      </c>
      <c r="K5" s="28" t="str">
        <f>VLOOKUP($M5,$O$5:$T$184,6,FALSE)</f>
        <v>eaten</v>
      </c>
      <c r="M5" s="11">
        <v>1</v>
      </c>
      <c r="N5" s="30">
        <f ca="1">RAND()</f>
        <v>0.54779218487683</v>
      </c>
      <c r="O5" s="31">
        <f aca="true" t="shared" si="1" ref="O5:O36">RANK(N5,N$5:N$130)</f>
        <v>32</v>
      </c>
      <c r="P5" s="66">
        <v>1</v>
      </c>
      <c r="Q5" s="48" t="s">
        <v>358</v>
      </c>
      <c r="R5" s="49" t="s">
        <v>359</v>
      </c>
      <c r="S5" s="50" t="s">
        <v>360</v>
      </c>
      <c r="T5" s="51" t="s">
        <v>361</v>
      </c>
    </row>
    <row r="6" spans="1:20" ht="14.25">
      <c r="A6" s="69"/>
      <c r="B6" s="32" t="str">
        <f t="shared" si="0"/>
        <v>食べる</v>
      </c>
      <c r="C6" s="33"/>
      <c r="D6" s="33"/>
      <c r="E6" s="33"/>
      <c r="F6" s="26"/>
      <c r="G6" s="69"/>
      <c r="H6" s="34" t="str">
        <f>VLOOKUP($M5+63,$O$5:$Q$184,3,FALSE)</f>
        <v>食べる</v>
      </c>
      <c r="I6" s="35" t="str">
        <f>VLOOKUP($M5+63,$O$5:$R$184,4,FALSE)</f>
        <v>/iːt/</v>
      </c>
      <c r="J6" s="35" t="str">
        <f>VLOOKUP($M5+63,$O$5:$S$184,5,FALSE)</f>
        <v>/eɪt|et, eɪt/</v>
      </c>
      <c r="K6" s="35" t="str">
        <f>VLOOKUP($M5+63,$O$5:$T$184,6,FALSE)</f>
        <v>/íːt(ə)n/</v>
      </c>
      <c r="L6" s="58"/>
      <c r="M6" s="36"/>
      <c r="N6" s="30">
        <f>N5-1</f>
        <v>-0.45220781512317</v>
      </c>
      <c r="O6" s="31">
        <f t="shared" si="1"/>
        <v>95</v>
      </c>
      <c r="P6" s="67"/>
      <c r="Q6" s="52" t="s">
        <v>362</v>
      </c>
      <c r="R6" s="53" t="s">
        <v>363</v>
      </c>
      <c r="S6" s="54" t="s">
        <v>364</v>
      </c>
      <c r="T6" s="55" t="s">
        <v>365</v>
      </c>
    </row>
    <row r="7" spans="1:20" ht="19.5" customHeight="1">
      <c r="A7" s="68">
        <f aca="true" t="shared" si="2" ref="A7:A44">G7</f>
        <v>48</v>
      </c>
      <c r="B7" s="24">
        <f t="shared" si="0"/>
        <v>0</v>
      </c>
      <c r="C7" s="25"/>
      <c r="D7" s="25"/>
      <c r="E7" s="25"/>
      <c r="F7" s="26"/>
      <c r="G7" s="68">
        <f>VLOOKUP($M7,$O$5:$Q$184,2,FALSE)</f>
        <v>48</v>
      </c>
      <c r="H7" s="27">
        <f>VLOOKUP($M7,$O$5:$Q$184,3,FALSE)</f>
        <v>0</v>
      </c>
      <c r="I7" s="28" t="str">
        <f>VLOOKUP($M7,$O$5:$R$184,4,FALSE)</f>
        <v>sit</v>
      </c>
      <c r="J7" s="28" t="str">
        <f>VLOOKUP($M7,$O$5:$S$184,5,FALSE)</f>
        <v>sat</v>
      </c>
      <c r="K7" s="28" t="str">
        <f>VLOOKUP($M7,$O$5:$T$184,6,FALSE)</f>
        <v>sat</v>
      </c>
      <c r="L7" s="59"/>
      <c r="M7" s="11">
        <v>2</v>
      </c>
      <c r="N7" s="30">
        <f ca="1">RAND()</f>
        <v>0.07837467534755582</v>
      </c>
      <c r="O7" s="31">
        <f t="shared" si="1"/>
        <v>55</v>
      </c>
      <c r="P7" s="66">
        <v>2</v>
      </c>
      <c r="Q7" s="48" t="s">
        <v>22</v>
      </c>
      <c r="R7" s="49" t="s">
        <v>23</v>
      </c>
      <c r="S7" s="50" t="s">
        <v>24</v>
      </c>
      <c r="T7" s="51" t="s">
        <v>25</v>
      </c>
    </row>
    <row r="8" spans="1:20" ht="16.5">
      <c r="A8" s="69">
        <f t="shared" si="2"/>
        <v>0</v>
      </c>
      <c r="B8" s="32" t="str">
        <f t="shared" si="0"/>
        <v>すわる</v>
      </c>
      <c r="C8" s="33"/>
      <c r="D8" s="33"/>
      <c r="E8" s="33"/>
      <c r="F8" s="26"/>
      <c r="G8" s="69"/>
      <c r="H8" s="34" t="str">
        <f>VLOOKUP($M7+63,$O$5:$Q$184,3,FALSE)</f>
        <v>すわる</v>
      </c>
      <c r="I8" s="35" t="str">
        <f>VLOOKUP($M7+63,$O$5:$R$184,4,FALSE)</f>
        <v>/sɪt/</v>
      </c>
      <c r="J8" s="35" t="str">
        <f>VLOOKUP($M7+63,$O$5:$S$184,5,FALSE)</f>
        <v>/sæt/</v>
      </c>
      <c r="K8" s="35" t="str">
        <f>VLOOKUP($M7+63,$O$5:$T$184,6,FALSE)</f>
        <v>/sæt/</v>
      </c>
      <c r="L8" s="60"/>
      <c r="M8" s="36"/>
      <c r="N8" s="30">
        <f>N7-1</f>
        <v>-0.9216253246524442</v>
      </c>
      <c r="O8" s="31">
        <f t="shared" si="1"/>
        <v>118</v>
      </c>
      <c r="P8" s="67"/>
      <c r="Q8" s="52" t="s">
        <v>26</v>
      </c>
      <c r="R8" s="53" t="s">
        <v>27</v>
      </c>
      <c r="S8" s="54" t="s">
        <v>28</v>
      </c>
      <c r="T8" s="55" t="s">
        <v>366</v>
      </c>
    </row>
    <row r="9" spans="1:20" ht="19.5" customHeight="1">
      <c r="A9" s="68">
        <f t="shared" si="2"/>
        <v>16</v>
      </c>
      <c r="B9" s="24">
        <f t="shared" si="0"/>
        <v>0</v>
      </c>
      <c r="C9" s="25"/>
      <c r="D9" s="25"/>
      <c r="E9" s="25"/>
      <c r="F9" s="26"/>
      <c r="G9" s="68">
        <f>VLOOKUP($M9,$O$5:$Q$184,2,FALSE)</f>
        <v>16</v>
      </c>
      <c r="H9" s="27">
        <f>VLOOKUP($M9,$O$5:$Q$184,3,FALSE)</f>
        <v>0</v>
      </c>
      <c r="I9" s="28" t="str">
        <f>VLOOKUP($M9,$O$5:$R$184,4,FALSE)</f>
        <v>drink</v>
      </c>
      <c r="J9" s="28" t="str">
        <f>VLOOKUP($M9,$O$5:$S$184,5,FALSE)</f>
        <v>drank</v>
      </c>
      <c r="K9" s="28" t="str">
        <f>VLOOKUP($M9,$O$5:$T$184,6,FALSE)</f>
        <v>drunk</v>
      </c>
      <c r="L9" s="59"/>
      <c r="M9" s="11">
        <v>3</v>
      </c>
      <c r="N9" s="30">
        <f ca="1">RAND()</f>
        <v>0.92901358834573</v>
      </c>
      <c r="O9" s="31">
        <f t="shared" si="1"/>
        <v>6</v>
      </c>
      <c r="P9" s="66">
        <v>3</v>
      </c>
      <c r="Q9" s="48" t="s">
        <v>367</v>
      </c>
      <c r="R9" s="49" t="s">
        <v>368</v>
      </c>
      <c r="S9" s="50" t="s">
        <v>369</v>
      </c>
      <c r="T9" s="51" t="s">
        <v>368</v>
      </c>
    </row>
    <row r="10" spans="1:20" ht="16.5">
      <c r="A10" s="69">
        <f t="shared" si="2"/>
        <v>0</v>
      </c>
      <c r="B10" s="32" t="str">
        <f t="shared" si="0"/>
        <v>飲む</v>
      </c>
      <c r="C10" s="33"/>
      <c r="D10" s="33"/>
      <c r="E10" s="33"/>
      <c r="F10" s="26"/>
      <c r="G10" s="69"/>
      <c r="H10" s="34" t="str">
        <f>VLOOKUP($M9+63,$O$5:$Q$184,3,FALSE)</f>
        <v>飲む</v>
      </c>
      <c r="I10" s="35" t="str">
        <f>VLOOKUP($M9+63,$O$5:$R$184,4,FALSE)</f>
        <v>/drɪŋk/</v>
      </c>
      <c r="J10" s="35" t="str">
        <f>VLOOKUP($M9+63,$O$5:$S$184,5,FALSE)</f>
        <v>/dræŋk/</v>
      </c>
      <c r="K10" s="35" t="str">
        <f>VLOOKUP($M9+63,$O$5:$T$184,6,FALSE)</f>
        <v>/drʌŋk/</v>
      </c>
      <c r="L10" s="60"/>
      <c r="M10" s="36"/>
      <c r="N10" s="30">
        <f>N9-1</f>
        <v>-0.07098641165427</v>
      </c>
      <c r="O10" s="31">
        <f t="shared" si="1"/>
        <v>69</v>
      </c>
      <c r="P10" s="67"/>
      <c r="Q10" s="52" t="s">
        <v>29</v>
      </c>
      <c r="R10" s="53" t="s">
        <v>30</v>
      </c>
      <c r="S10" s="54" t="s">
        <v>31</v>
      </c>
      <c r="T10" s="55" t="s">
        <v>30</v>
      </c>
    </row>
    <row r="11" spans="1:20" ht="19.5" customHeight="1">
      <c r="A11" s="68">
        <f t="shared" si="2"/>
        <v>40</v>
      </c>
      <c r="B11" s="24">
        <f t="shared" si="0"/>
        <v>0</v>
      </c>
      <c r="C11" s="25"/>
      <c r="D11" s="25"/>
      <c r="E11" s="25"/>
      <c r="F11" s="26"/>
      <c r="G11" s="68">
        <f>VLOOKUP($M11,$O$5:$Q$184,2,FALSE)</f>
        <v>40</v>
      </c>
      <c r="H11" s="27">
        <f>VLOOKUP($M11,$O$5:$Q$184,3,FALSE)</f>
        <v>0</v>
      </c>
      <c r="I11" s="28" t="str">
        <f>VLOOKUP($M11,$O$5:$R$184,4,FALSE)</f>
        <v>read</v>
      </c>
      <c r="J11" s="28" t="str">
        <f>VLOOKUP($M11,$O$5:$S$184,5,FALSE)</f>
        <v>read</v>
      </c>
      <c r="K11" s="28" t="str">
        <f>VLOOKUP($M11,$O$5:$T$184,6,FALSE)</f>
        <v>read</v>
      </c>
      <c r="L11" s="59"/>
      <c r="M11" s="11">
        <v>4</v>
      </c>
      <c r="N11" s="30">
        <f ca="1">RAND()</f>
        <v>0.05377814341434384</v>
      </c>
      <c r="O11" s="31">
        <f t="shared" si="1"/>
        <v>57</v>
      </c>
      <c r="P11" s="66">
        <v>4</v>
      </c>
      <c r="Q11" s="48" t="s">
        <v>32</v>
      </c>
      <c r="R11" s="49" t="s">
        <v>370</v>
      </c>
      <c r="S11" s="50" t="s">
        <v>371</v>
      </c>
      <c r="T11" s="51" t="s">
        <v>372</v>
      </c>
    </row>
    <row r="12" spans="1:20" ht="12.75" customHeight="1">
      <c r="A12" s="69">
        <f t="shared" si="2"/>
        <v>0</v>
      </c>
      <c r="B12" s="32" t="str">
        <f t="shared" si="0"/>
        <v>読む</v>
      </c>
      <c r="C12" s="33"/>
      <c r="D12" s="33"/>
      <c r="E12" s="33"/>
      <c r="F12" s="26"/>
      <c r="G12" s="69"/>
      <c r="H12" s="34" t="str">
        <f>VLOOKUP($M11+63,$O$5:$Q$184,3,FALSE)</f>
        <v>読む</v>
      </c>
      <c r="I12" s="35" t="str">
        <f>VLOOKUP($M11+63,$O$5:$R$184,4,FALSE)</f>
        <v>/riːd/</v>
      </c>
      <c r="J12" s="35" t="str">
        <f>VLOOKUP($M11+63,$O$5:$S$184,5,FALSE)</f>
        <v>/red/</v>
      </c>
      <c r="K12" s="35" t="str">
        <f>VLOOKUP($M11+63,$O$5:$T$184,6,FALSE)</f>
        <v>/red/</v>
      </c>
      <c r="L12" s="60"/>
      <c r="M12" s="36"/>
      <c r="N12" s="30">
        <f>N11-1</f>
        <v>-0.9462218565856562</v>
      </c>
      <c r="O12" s="31">
        <f t="shared" si="1"/>
        <v>120</v>
      </c>
      <c r="P12" s="67"/>
      <c r="Q12" s="52" t="s">
        <v>33</v>
      </c>
      <c r="R12" s="53" t="s">
        <v>34</v>
      </c>
      <c r="S12" s="54" t="s">
        <v>35</v>
      </c>
      <c r="T12" s="55" t="s">
        <v>36</v>
      </c>
    </row>
    <row r="13" spans="1:20" ht="19.5" customHeight="1">
      <c r="A13" s="68">
        <f t="shared" si="2"/>
        <v>53</v>
      </c>
      <c r="B13" s="24">
        <f t="shared" si="0"/>
        <v>0</v>
      </c>
      <c r="C13" s="25"/>
      <c r="D13" s="25"/>
      <c r="E13" s="25"/>
      <c r="F13" s="26"/>
      <c r="G13" s="68">
        <f>VLOOKUP($M13,$O$5:$Q$184,2,FALSE)</f>
        <v>53</v>
      </c>
      <c r="H13" s="27">
        <f>VLOOKUP($M13,$O$5:$Q$184,3,FALSE)</f>
        <v>0</v>
      </c>
      <c r="I13" s="28" t="str">
        <f>VLOOKUP($M13,$O$5:$R$184,4,FALSE)</f>
        <v>steal</v>
      </c>
      <c r="J13" s="28" t="str">
        <f>VLOOKUP($M13,$O$5:$S$184,5,FALSE)</f>
        <v>stole</v>
      </c>
      <c r="K13" s="28" t="str">
        <f>VLOOKUP($M13,$O$5:$T$184,6,FALSE)</f>
        <v>stolen</v>
      </c>
      <c r="L13" s="59"/>
      <c r="M13" s="11">
        <v>5</v>
      </c>
      <c r="N13" s="30">
        <f ca="1">RAND()</f>
        <v>0.366473472270828</v>
      </c>
      <c r="O13" s="31">
        <f t="shared" si="1"/>
        <v>41</v>
      </c>
      <c r="P13" s="66">
        <v>5</v>
      </c>
      <c r="Q13" s="48" t="s">
        <v>373</v>
      </c>
      <c r="R13" s="49" t="s">
        <v>374</v>
      </c>
      <c r="S13" s="50" t="s">
        <v>375</v>
      </c>
      <c r="T13" s="51" t="s">
        <v>376</v>
      </c>
    </row>
    <row r="14" spans="1:20" ht="16.5">
      <c r="A14" s="69">
        <f t="shared" si="2"/>
        <v>0</v>
      </c>
      <c r="B14" s="32" t="str">
        <f t="shared" si="0"/>
        <v>盗む</v>
      </c>
      <c r="C14" s="33"/>
      <c r="D14" s="33"/>
      <c r="E14" s="33"/>
      <c r="F14" s="26"/>
      <c r="G14" s="69"/>
      <c r="H14" s="34" t="str">
        <f>VLOOKUP($M13+63,$O$5:$Q$184,3,FALSE)</f>
        <v>盗む</v>
      </c>
      <c r="I14" s="35" t="str">
        <f>VLOOKUP($M13+63,$O$5:$R$184,4,FALSE)</f>
        <v>/stiːl/</v>
      </c>
      <c r="J14" s="35" t="str">
        <f>VLOOKUP($M13+63,$O$5:$S$184,5,FALSE)</f>
        <v>/stoul/</v>
      </c>
      <c r="K14" s="35" t="str">
        <f>VLOOKUP($M13+63,$O$5:$T$184,6,FALSE)</f>
        <v>/stóul(ə)n/</v>
      </c>
      <c r="L14" s="60"/>
      <c r="M14" s="36"/>
      <c r="N14" s="30">
        <f>N13-1</f>
        <v>-0.633526527729172</v>
      </c>
      <c r="O14" s="31">
        <f t="shared" si="1"/>
        <v>104</v>
      </c>
      <c r="P14" s="67"/>
      <c r="Q14" s="52" t="s">
        <v>37</v>
      </c>
      <c r="R14" s="53" t="s">
        <v>38</v>
      </c>
      <c r="S14" s="54" t="s">
        <v>39</v>
      </c>
      <c r="T14" s="55" t="s">
        <v>40</v>
      </c>
    </row>
    <row r="15" spans="1:20" ht="19.5" customHeight="1">
      <c r="A15" s="68">
        <f t="shared" si="2"/>
        <v>3</v>
      </c>
      <c r="B15" s="24" t="str">
        <f t="shared" si="0"/>
        <v>(～に)なる</v>
      </c>
      <c r="C15" s="25"/>
      <c r="D15" s="25"/>
      <c r="E15" s="25"/>
      <c r="F15" s="26"/>
      <c r="G15" s="68">
        <f>VLOOKUP($M15,$O$5:$Q$184,2,FALSE)</f>
        <v>3</v>
      </c>
      <c r="H15" s="27" t="str">
        <f>VLOOKUP($M15,$O$5:$Q$184,3,FALSE)</f>
        <v>(～に)なる</v>
      </c>
      <c r="I15" s="28" t="str">
        <f>VLOOKUP($M15,$O$5:$R$184,4,FALSE)</f>
        <v>become</v>
      </c>
      <c r="J15" s="28" t="str">
        <f>VLOOKUP($M15,$O$5:$S$184,5,FALSE)</f>
        <v>became</v>
      </c>
      <c r="K15" s="28" t="str">
        <f>VLOOKUP($M15,$O$5:$T$184,6,FALSE)</f>
        <v>become</v>
      </c>
      <c r="L15" s="59"/>
      <c r="M15" s="11">
        <v>6</v>
      </c>
      <c r="N15" s="30">
        <f ca="1">RAND()</f>
        <v>0.34729817180172406</v>
      </c>
      <c r="O15" s="31">
        <f t="shared" si="1"/>
        <v>42</v>
      </c>
      <c r="P15" s="66">
        <v>6</v>
      </c>
      <c r="Q15" s="48" t="s">
        <v>41</v>
      </c>
      <c r="R15" s="49" t="s">
        <v>377</v>
      </c>
      <c r="S15" s="50" t="s">
        <v>378</v>
      </c>
      <c r="T15" s="51" t="s">
        <v>378</v>
      </c>
    </row>
    <row r="16" spans="1:20" ht="16.5">
      <c r="A16" s="69">
        <f t="shared" si="2"/>
        <v>0</v>
      </c>
      <c r="B16" s="32" t="str">
        <f t="shared" si="0"/>
        <v>似合う</v>
      </c>
      <c r="C16" s="33"/>
      <c r="D16" s="33"/>
      <c r="E16" s="33"/>
      <c r="F16" s="26"/>
      <c r="G16" s="69"/>
      <c r="H16" s="34" t="str">
        <f>VLOOKUP($M15+63,$O$5:$Q$184,3,FALSE)</f>
        <v>似合う</v>
      </c>
      <c r="I16" s="35" t="str">
        <f>VLOOKUP($M15+63,$O$5:$R$184,4,FALSE)</f>
        <v>/bɪkʌ́m/</v>
      </c>
      <c r="J16" s="35" t="str">
        <f>VLOOKUP($M15+63,$O$5:$S$184,5,FALSE)</f>
        <v>/bɪkéɪm/</v>
      </c>
      <c r="K16" s="35" t="str">
        <f>VLOOKUP($M15+63,$O$5:$T$184,6,FALSE)</f>
        <v>/bɪkʌ́m/</v>
      </c>
      <c r="L16" s="60"/>
      <c r="M16" s="36"/>
      <c r="N16" s="30">
        <f>N15-1</f>
        <v>-0.6527018281982759</v>
      </c>
      <c r="O16" s="31">
        <f t="shared" si="1"/>
        <v>105</v>
      </c>
      <c r="P16" s="67"/>
      <c r="Q16" s="52" t="s">
        <v>42</v>
      </c>
      <c r="R16" s="53" t="s">
        <v>43</v>
      </c>
      <c r="S16" s="54" t="s">
        <v>44</v>
      </c>
      <c r="T16" s="55" t="s">
        <v>44</v>
      </c>
    </row>
    <row r="17" spans="1:20" ht="19.5" customHeight="1">
      <c r="A17" s="68">
        <f t="shared" si="2"/>
        <v>43</v>
      </c>
      <c r="B17" s="24" t="str">
        <f t="shared" si="0"/>
        <v>言う</v>
      </c>
      <c r="C17" s="25"/>
      <c r="D17" s="25"/>
      <c r="E17" s="25"/>
      <c r="F17" s="26"/>
      <c r="G17" s="68">
        <f>VLOOKUP($M17,$O$5:$Q$184,2,FALSE)</f>
        <v>43</v>
      </c>
      <c r="H17" s="27" t="str">
        <f>VLOOKUP($M17,$O$5:$Q$184,3,FALSE)</f>
        <v>言う</v>
      </c>
      <c r="I17" s="28" t="str">
        <f>VLOOKUP($M17,$O$5:$R$184,4,FALSE)</f>
        <v>say</v>
      </c>
      <c r="J17" s="28" t="str">
        <f>VLOOKUP($M17,$O$5:$S$184,5,FALSE)</f>
        <v>said</v>
      </c>
      <c r="K17" s="28" t="str">
        <f>VLOOKUP($M17,$O$5:$T$184,6,FALSE)</f>
        <v>said</v>
      </c>
      <c r="L17" s="59"/>
      <c r="M17" s="11">
        <v>7</v>
      </c>
      <c r="N17" s="30">
        <f ca="1">RAND()</f>
        <v>0.026672264732041207</v>
      </c>
      <c r="O17" s="31">
        <f t="shared" si="1"/>
        <v>59</v>
      </c>
      <c r="P17" s="66">
        <v>7</v>
      </c>
      <c r="Q17" s="48" t="s">
        <v>45</v>
      </c>
      <c r="R17" s="49" t="s">
        <v>379</v>
      </c>
      <c r="S17" s="50" t="s">
        <v>380</v>
      </c>
      <c r="T17" s="51" t="s">
        <v>380</v>
      </c>
    </row>
    <row r="18" spans="1:20" ht="12.75" customHeight="1">
      <c r="A18" s="69">
        <f t="shared" si="2"/>
        <v>0</v>
      </c>
      <c r="B18" s="32" t="str">
        <f t="shared" si="0"/>
        <v>述べる</v>
      </c>
      <c r="C18" s="33"/>
      <c r="D18" s="33"/>
      <c r="E18" s="33"/>
      <c r="F18" s="26"/>
      <c r="G18" s="69"/>
      <c r="H18" s="34" t="str">
        <f>VLOOKUP($M17+63,$O$5:$Q$184,3,FALSE)</f>
        <v>述べる</v>
      </c>
      <c r="I18" s="35" t="str">
        <f>VLOOKUP($M17+63,$O$5:$R$184,4,FALSE)</f>
        <v>/seɪ/</v>
      </c>
      <c r="J18" s="35" t="str">
        <f>VLOOKUP($M17+63,$O$5:$S$184,5,FALSE)</f>
        <v>/sed/</v>
      </c>
      <c r="K18" s="35" t="str">
        <f>VLOOKUP($M17+63,$O$5:$T$184,6,FALSE)</f>
        <v>/sed/</v>
      </c>
      <c r="L18" s="60"/>
      <c r="M18" s="36"/>
      <c r="N18" s="30">
        <f>N17-1</f>
        <v>-0.9733277352679588</v>
      </c>
      <c r="O18" s="31">
        <f t="shared" si="1"/>
        <v>122</v>
      </c>
      <c r="P18" s="67"/>
      <c r="Q18" s="52" t="s">
        <v>46</v>
      </c>
      <c r="R18" s="53" t="s">
        <v>47</v>
      </c>
      <c r="S18" s="54" t="s">
        <v>48</v>
      </c>
      <c r="T18" s="55" t="s">
        <v>48</v>
      </c>
    </row>
    <row r="19" spans="1:20" ht="19.5" customHeight="1">
      <c r="A19" s="68">
        <f t="shared" si="2"/>
        <v>32</v>
      </c>
      <c r="B19" s="24" t="str">
        <f t="shared" si="0"/>
        <v>知る</v>
      </c>
      <c r="C19" s="25"/>
      <c r="D19" s="25"/>
      <c r="E19" s="25"/>
      <c r="F19" s="26"/>
      <c r="G19" s="68">
        <f>VLOOKUP($M19,$O$5:$Q$184,2,FALSE)</f>
        <v>32</v>
      </c>
      <c r="H19" s="27" t="str">
        <f>VLOOKUP($M19,$O$5:$Q$184,3,FALSE)</f>
        <v>知る</v>
      </c>
      <c r="I19" s="28" t="str">
        <f>VLOOKUP($M19,$O$5:$R$184,4,FALSE)</f>
        <v>know</v>
      </c>
      <c r="J19" s="28" t="str">
        <f>VLOOKUP($M19,$O$5:$S$184,5,FALSE)</f>
        <v>knew</v>
      </c>
      <c r="K19" s="28" t="str">
        <f>VLOOKUP($M19,$O$5:$T$184,6,FALSE)</f>
        <v>known</v>
      </c>
      <c r="L19" s="59"/>
      <c r="M19" s="11">
        <v>8</v>
      </c>
      <c r="N19" s="30">
        <f ca="1">RAND()</f>
        <v>0.15963893337668916</v>
      </c>
      <c r="O19" s="31">
        <f t="shared" si="1"/>
        <v>51</v>
      </c>
      <c r="P19" s="66">
        <v>8</v>
      </c>
      <c r="Q19" s="48" t="s">
        <v>49</v>
      </c>
      <c r="R19" s="49" t="s">
        <v>381</v>
      </c>
      <c r="S19" s="50" t="s">
        <v>382</v>
      </c>
      <c r="T19" s="51" t="s">
        <v>417</v>
      </c>
    </row>
    <row r="20" spans="1:20" ht="16.5">
      <c r="A20" s="69">
        <f t="shared" si="2"/>
        <v>0</v>
      </c>
      <c r="B20" s="32" t="str">
        <f t="shared" si="0"/>
        <v>知っている</v>
      </c>
      <c r="C20" s="33"/>
      <c r="D20" s="33"/>
      <c r="E20" s="33"/>
      <c r="F20" s="26"/>
      <c r="G20" s="69"/>
      <c r="H20" s="34" t="str">
        <f>VLOOKUP($M19+63,$O$5:$Q$184,3,FALSE)</f>
        <v>知っている</v>
      </c>
      <c r="I20" s="35" t="str">
        <f>VLOOKUP($M19+63,$O$5:$R$184,4,FALSE)</f>
        <v>/nou/</v>
      </c>
      <c r="J20" s="35" t="str">
        <f>VLOOKUP($M19+63,$O$5:$S$184,5,FALSE)</f>
        <v>/njuː/</v>
      </c>
      <c r="K20" s="35" t="str">
        <f>VLOOKUP($M19+63,$O$5:$T$184,6,FALSE)</f>
        <v>/noun /</v>
      </c>
      <c r="L20" s="60"/>
      <c r="M20" s="36"/>
      <c r="N20" s="30">
        <f>N19-1</f>
        <v>-0.8403610666233108</v>
      </c>
      <c r="O20" s="31">
        <f t="shared" si="1"/>
        <v>114</v>
      </c>
      <c r="P20" s="67"/>
      <c r="Q20" s="52" t="s">
        <v>50</v>
      </c>
      <c r="R20" s="53" t="s">
        <v>51</v>
      </c>
      <c r="S20" s="54" t="s">
        <v>52</v>
      </c>
      <c r="T20" s="55" t="s">
        <v>52</v>
      </c>
    </row>
    <row r="21" spans="1:20" ht="19.5" customHeight="1">
      <c r="A21" s="68">
        <f t="shared" si="2"/>
        <v>36</v>
      </c>
      <c r="B21" s="24" t="str">
        <f t="shared" si="0"/>
        <v>意味する</v>
      </c>
      <c r="C21" s="25"/>
      <c r="D21" s="25"/>
      <c r="E21" s="25"/>
      <c r="F21" s="26"/>
      <c r="G21" s="68">
        <f>VLOOKUP($M21,$O$5:$Q$184,2,FALSE)</f>
        <v>36</v>
      </c>
      <c r="H21" s="27" t="str">
        <f>VLOOKUP($M21,$O$5:$Q$184,3,FALSE)</f>
        <v>意味する</v>
      </c>
      <c r="I21" s="28" t="str">
        <f>VLOOKUP($M21,$O$5:$R$184,4,FALSE)</f>
        <v>mean</v>
      </c>
      <c r="J21" s="28" t="str">
        <f>VLOOKUP($M21,$O$5:$S$184,5,FALSE)</f>
        <v>meant</v>
      </c>
      <c r="K21" s="28" t="str">
        <f>VLOOKUP($M21,$O$5:$T$184,6,FALSE)</f>
        <v>meant</v>
      </c>
      <c r="L21" s="59"/>
      <c r="M21" s="11">
        <v>9</v>
      </c>
      <c r="N21" s="30">
        <f ca="1">RAND()</f>
        <v>0.025291692464267213</v>
      </c>
      <c r="O21" s="31">
        <f t="shared" si="1"/>
        <v>60</v>
      </c>
      <c r="P21" s="66">
        <v>9</v>
      </c>
      <c r="Q21" s="48"/>
      <c r="R21" s="49" t="s">
        <v>383</v>
      </c>
      <c r="S21" s="50" t="s">
        <v>384</v>
      </c>
      <c r="T21" s="51" t="s">
        <v>384</v>
      </c>
    </row>
    <row r="22" spans="1:20" ht="16.5">
      <c r="A22" s="69">
        <f t="shared" si="2"/>
        <v>0</v>
      </c>
      <c r="B22" s="32" t="str">
        <f t="shared" si="0"/>
        <v>意図する</v>
      </c>
      <c r="C22" s="33"/>
      <c r="D22" s="33"/>
      <c r="E22" s="33"/>
      <c r="F22" s="26"/>
      <c r="G22" s="69"/>
      <c r="H22" s="34" t="str">
        <f>VLOOKUP($M21+63,$O$5:$Q$184,3,FALSE)</f>
        <v>意図する</v>
      </c>
      <c r="I22" s="35" t="str">
        <f>VLOOKUP($M21+63,$O$5:$R$184,4,FALSE)</f>
        <v>/miːn/</v>
      </c>
      <c r="J22" s="35" t="str">
        <f>VLOOKUP($M21+63,$O$5:$S$184,5,FALSE)</f>
        <v>/ment/</v>
      </c>
      <c r="K22" s="35" t="str">
        <f>VLOOKUP($M21+63,$O$5:$T$184,6,FALSE)</f>
        <v>/ment/</v>
      </c>
      <c r="L22" s="60"/>
      <c r="M22" s="36"/>
      <c r="N22" s="30">
        <f>N21-1</f>
        <v>-0.9747083075357328</v>
      </c>
      <c r="O22" s="31">
        <f t="shared" si="1"/>
        <v>123</v>
      </c>
      <c r="P22" s="67"/>
      <c r="Q22" s="52" t="s">
        <v>53</v>
      </c>
      <c r="R22" s="53" t="s">
        <v>54</v>
      </c>
      <c r="S22" s="54" t="s">
        <v>55</v>
      </c>
      <c r="T22" s="55" t="s">
        <v>55</v>
      </c>
    </row>
    <row r="23" spans="1:20" ht="19.5" customHeight="1">
      <c r="A23" s="68">
        <f t="shared" si="2"/>
        <v>50</v>
      </c>
      <c r="B23" s="24" t="str">
        <f t="shared" si="0"/>
        <v>しゃべる</v>
      </c>
      <c r="C23" s="25"/>
      <c r="D23" s="25"/>
      <c r="E23" s="25"/>
      <c r="F23" s="26"/>
      <c r="G23" s="68">
        <f>VLOOKUP($M23,$O$5:$Q$184,2,FALSE)</f>
        <v>50</v>
      </c>
      <c r="H23" s="27" t="str">
        <f>VLOOKUP($M23,$O$5:$Q$184,3,FALSE)</f>
        <v>しゃべる</v>
      </c>
      <c r="I23" s="28" t="str">
        <f>VLOOKUP($M23,$O$5:$R$184,4,FALSE)</f>
        <v>speak</v>
      </c>
      <c r="J23" s="28" t="str">
        <f>VLOOKUP($M23,$O$5:$S$184,5,FALSE)</f>
        <v>spoke</v>
      </c>
      <c r="K23" s="28" t="str">
        <f>VLOOKUP($M23,$O$5:$T$184,6,FALSE)</f>
        <v>spoken</v>
      </c>
      <c r="L23" s="59"/>
      <c r="M23" s="11">
        <v>10</v>
      </c>
      <c r="N23" s="30">
        <f ca="1">RAND()</f>
        <v>0.6010386915682941</v>
      </c>
      <c r="O23" s="31">
        <f t="shared" si="1"/>
        <v>28</v>
      </c>
      <c r="P23" s="66">
        <v>10</v>
      </c>
      <c r="Q23" s="48" t="s">
        <v>56</v>
      </c>
      <c r="R23" s="49" t="s">
        <v>385</v>
      </c>
      <c r="S23" s="50" t="s">
        <v>386</v>
      </c>
      <c r="T23" s="51" t="s">
        <v>386</v>
      </c>
    </row>
    <row r="24" spans="1:20" ht="16.5">
      <c r="A24" s="69">
        <f t="shared" si="2"/>
        <v>0</v>
      </c>
      <c r="B24" s="32" t="str">
        <f t="shared" si="0"/>
        <v>話す</v>
      </c>
      <c r="C24" s="33"/>
      <c r="D24" s="33"/>
      <c r="E24" s="33"/>
      <c r="F24" s="26"/>
      <c r="G24" s="69"/>
      <c r="H24" s="34" t="str">
        <f>VLOOKUP($M23+63,$O$5:$Q$184,3,FALSE)</f>
        <v>話す</v>
      </c>
      <c r="I24" s="35" t="str">
        <f>VLOOKUP($M23+63,$O$5:$R$184,4,FALSE)</f>
        <v>/spiːk/</v>
      </c>
      <c r="J24" s="35" t="str">
        <f>VLOOKUP($M23+63,$O$5:$S$184,5,FALSE)</f>
        <v>/spouk/</v>
      </c>
      <c r="K24" s="35" t="str">
        <f>VLOOKUP($M23+63,$O$5:$T$184,6,FALSE)</f>
        <v>/spoukn/</v>
      </c>
      <c r="L24" s="60"/>
      <c r="N24" s="30">
        <f>N23-1</f>
        <v>-0.39896130843170585</v>
      </c>
      <c r="O24" s="31">
        <f t="shared" si="1"/>
        <v>91</v>
      </c>
      <c r="P24" s="67"/>
      <c r="Q24" s="52" t="s">
        <v>57</v>
      </c>
      <c r="R24" s="53" t="s">
        <v>58</v>
      </c>
      <c r="S24" s="54" t="s">
        <v>59</v>
      </c>
      <c r="T24" s="55" t="s">
        <v>59</v>
      </c>
    </row>
    <row r="25" spans="1:20" ht="19.5" customHeight="1">
      <c r="A25" s="68">
        <f t="shared" si="2"/>
        <v>58</v>
      </c>
      <c r="B25" s="24" t="str">
        <f t="shared" si="0"/>
        <v>考える</v>
      </c>
      <c r="C25" s="25"/>
      <c r="D25" s="25"/>
      <c r="E25" s="25"/>
      <c r="F25" s="37"/>
      <c r="G25" s="68">
        <f>VLOOKUP($M25,$O$5:$Q$184,2,FALSE)</f>
        <v>58</v>
      </c>
      <c r="H25" s="27" t="str">
        <f>VLOOKUP($M25,$O$5:$Q$184,3,FALSE)</f>
        <v>考える</v>
      </c>
      <c r="I25" s="28" t="str">
        <f>VLOOKUP($M25,$O$5:$R$184,4,FALSE)</f>
        <v>think</v>
      </c>
      <c r="J25" s="28" t="str">
        <f>VLOOKUP($M25,$O$5:$S$184,5,FALSE)</f>
        <v>thought</v>
      </c>
      <c r="K25" s="28" t="str">
        <f>VLOOKUP($M25,$O$5:$T$184,6,FALSE)</f>
        <v>thought</v>
      </c>
      <c r="L25" s="59"/>
      <c r="M25" s="11">
        <v>11</v>
      </c>
      <c r="N25" s="30">
        <f ca="1">RAND()</f>
        <v>0.012316892216825082</v>
      </c>
      <c r="O25" s="31">
        <f t="shared" si="1"/>
        <v>61</v>
      </c>
      <c r="P25" s="66">
        <v>11</v>
      </c>
      <c r="Q25" s="48" t="s">
        <v>60</v>
      </c>
      <c r="R25" s="49" t="s">
        <v>387</v>
      </c>
      <c r="S25" s="50" t="s">
        <v>388</v>
      </c>
      <c r="T25" s="51" t="s">
        <v>389</v>
      </c>
    </row>
    <row r="26" spans="1:20" ht="16.5">
      <c r="A26" s="69">
        <f t="shared" si="2"/>
        <v>0</v>
      </c>
      <c r="B26" s="32" t="str">
        <f t="shared" si="0"/>
        <v>思う</v>
      </c>
      <c r="C26" s="33"/>
      <c r="D26" s="33"/>
      <c r="E26" s="33"/>
      <c r="F26" s="37"/>
      <c r="G26" s="69"/>
      <c r="H26" s="34" t="str">
        <f>VLOOKUP($M25+63,$O$5:$Q$184,3,FALSE)</f>
        <v>思う</v>
      </c>
      <c r="I26" s="35" t="str">
        <f>VLOOKUP($M25+63,$O$5:$R$184,4,FALSE)</f>
        <v>/Θɪŋk/</v>
      </c>
      <c r="J26" s="35" t="str">
        <f>VLOOKUP($M25+63,$O$5:$S$184,5,FALSE)</f>
        <v>/Θɔːt/</v>
      </c>
      <c r="K26" s="35" t="str">
        <f>VLOOKUP($M25+63,$O$5:$T$184,6,FALSE)</f>
        <v>/Θɔːt/</v>
      </c>
      <c r="L26" s="60"/>
      <c r="N26" s="30">
        <f>N25-1</f>
        <v>-0.9876831077831749</v>
      </c>
      <c r="O26" s="31">
        <f t="shared" si="1"/>
        <v>124</v>
      </c>
      <c r="P26" s="67"/>
      <c r="Q26" s="52" t="s">
        <v>61</v>
      </c>
      <c r="R26" s="53" t="s">
        <v>62</v>
      </c>
      <c r="S26" s="54" t="s">
        <v>63</v>
      </c>
      <c r="T26" s="55" t="s">
        <v>64</v>
      </c>
    </row>
    <row r="27" spans="1:20" ht="19.5" customHeight="1">
      <c r="A27" s="68">
        <f t="shared" si="2"/>
        <v>54</v>
      </c>
      <c r="B27" s="24">
        <f t="shared" si="0"/>
        <v>0</v>
      </c>
      <c r="C27" s="25"/>
      <c r="D27" s="25"/>
      <c r="E27" s="25"/>
      <c r="F27" s="37"/>
      <c r="G27" s="68">
        <f>VLOOKUP($M27,$O$5:$Q$184,2,FALSE)</f>
        <v>54</v>
      </c>
      <c r="H27" s="27">
        <f>VLOOKUP($M27,$O$5:$Q$184,3,FALSE)</f>
        <v>0</v>
      </c>
      <c r="I27" s="28" t="str">
        <f>VLOOKUP($M27,$O$5:$R$184,4,FALSE)</f>
        <v>swim</v>
      </c>
      <c r="J27" s="28" t="str">
        <f>VLOOKUP($M27,$O$5:$S$184,5,FALSE)</f>
        <v>swam</v>
      </c>
      <c r="K27" s="28" t="str">
        <f>VLOOKUP($M27,$O$5:$T$184,6,FALSE)</f>
        <v>swum</v>
      </c>
      <c r="L27" s="61"/>
      <c r="M27" s="11">
        <v>12</v>
      </c>
      <c r="N27" s="30">
        <f ca="1">RAND()</f>
        <v>0.17552546143912656</v>
      </c>
      <c r="O27" s="31">
        <f t="shared" si="1"/>
        <v>50</v>
      </c>
      <c r="P27" s="66">
        <v>12</v>
      </c>
      <c r="Q27" s="48"/>
      <c r="R27" s="49" t="s">
        <v>390</v>
      </c>
      <c r="S27" s="50" t="s">
        <v>391</v>
      </c>
      <c r="T27" s="51" t="s">
        <v>390</v>
      </c>
    </row>
    <row r="28" spans="1:20" ht="13.5">
      <c r="A28" s="69">
        <f t="shared" si="2"/>
        <v>0</v>
      </c>
      <c r="B28" s="32" t="str">
        <f t="shared" si="0"/>
        <v>泳ぐ</v>
      </c>
      <c r="C28" s="33"/>
      <c r="D28" s="33"/>
      <c r="E28" s="33"/>
      <c r="F28" s="37"/>
      <c r="G28" s="69"/>
      <c r="H28" s="34" t="str">
        <f>VLOOKUP($M27+63,$O$5:$Q$184,3,FALSE)</f>
        <v>泳ぐ</v>
      </c>
      <c r="I28" s="35" t="str">
        <f>VLOOKUP($M27+63,$O$5:$R$184,4,FALSE)</f>
        <v>/swɪm/</v>
      </c>
      <c r="J28" s="35" t="str">
        <f>VLOOKUP($M27+63,$O$5:$S$184,5,FALSE)</f>
        <v>/swæm/</v>
      </c>
      <c r="K28" s="35" t="str">
        <f>VLOOKUP($M27+63,$O$5:$T$184,6,FALSE)</f>
        <v>/swʌm/</v>
      </c>
      <c r="N28" s="30">
        <f>N27-1</f>
        <v>-0.8244745385608734</v>
      </c>
      <c r="O28" s="31">
        <f t="shared" si="1"/>
        <v>113</v>
      </c>
      <c r="P28" s="67"/>
      <c r="Q28" s="52" t="s">
        <v>65</v>
      </c>
      <c r="R28" s="53" t="s">
        <v>66</v>
      </c>
      <c r="S28" s="54" t="s">
        <v>67</v>
      </c>
      <c r="T28" s="55" t="s">
        <v>66</v>
      </c>
    </row>
    <row r="29" spans="1:20" ht="19.5" customHeight="1">
      <c r="A29" s="68">
        <f t="shared" si="2"/>
        <v>42</v>
      </c>
      <c r="B29" s="24" t="str">
        <f t="shared" si="0"/>
        <v>走る、駆ける</v>
      </c>
      <c r="C29" s="25"/>
      <c r="D29" s="25"/>
      <c r="E29" s="25"/>
      <c r="F29" s="37"/>
      <c r="G29" s="68">
        <f>VLOOKUP($M29,$O$5:$Q$184,2,FALSE)</f>
        <v>42</v>
      </c>
      <c r="H29" s="27" t="str">
        <f>VLOOKUP($M29,$O$5:$Q$184,3,FALSE)</f>
        <v>走る、駆ける</v>
      </c>
      <c r="I29" s="28" t="str">
        <f>VLOOKUP($M29,$O$5:$R$184,4,FALSE)</f>
        <v>run</v>
      </c>
      <c r="J29" s="28" t="str">
        <f>VLOOKUP($M29,$O$5:$S$184,5,FALSE)</f>
        <v>ran</v>
      </c>
      <c r="K29" s="28" t="str">
        <f>VLOOKUP($M29,$O$5:$T$184,6,FALSE)</f>
        <v>run</v>
      </c>
      <c r="M29" s="11">
        <v>13</v>
      </c>
      <c r="N29" s="30">
        <f ca="1">RAND()</f>
        <v>0.046883793661967266</v>
      </c>
      <c r="O29" s="31">
        <f t="shared" si="1"/>
        <v>58</v>
      </c>
      <c r="P29" s="66">
        <v>13</v>
      </c>
      <c r="Q29" s="48" t="s">
        <v>68</v>
      </c>
      <c r="R29" s="49" t="s">
        <v>392</v>
      </c>
      <c r="S29" s="50" t="s">
        <v>392</v>
      </c>
      <c r="T29" s="51" t="s">
        <v>392</v>
      </c>
    </row>
    <row r="30" spans="1:20" ht="12.75" customHeight="1">
      <c r="A30" s="69">
        <f t="shared" si="2"/>
        <v>0</v>
      </c>
      <c r="B30" s="32" t="str">
        <f t="shared" si="0"/>
        <v>経営する</v>
      </c>
      <c r="C30" s="33"/>
      <c r="D30" s="33"/>
      <c r="E30" s="33"/>
      <c r="F30" s="37"/>
      <c r="G30" s="69"/>
      <c r="H30" s="34" t="str">
        <f>VLOOKUP($M29+63,$O$5:$Q$184,3,FALSE)</f>
        <v>経営する</v>
      </c>
      <c r="I30" s="35" t="str">
        <f>VLOOKUP($M29+63,$O$5:$R$184,4,FALSE)</f>
        <v>/rʌn/</v>
      </c>
      <c r="J30" s="35" t="str">
        <f>VLOOKUP($M29+63,$O$5:$S$184,5,FALSE)</f>
        <v>/ræn/</v>
      </c>
      <c r="K30" s="35" t="str">
        <f>VLOOKUP($M29+63,$O$5:$T$184,6,FALSE)</f>
        <v>/rʌn/</v>
      </c>
      <c r="L30" s="62"/>
      <c r="N30" s="30">
        <f>N29-1</f>
        <v>-0.9531162063380327</v>
      </c>
      <c r="O30" s="31">
        <f t="shared" si="1"/>
        <v>121</v>
      </c>
      <c r="P30" s="67"/>
      <c r="Q30" s="52" t="s">
        <v>69</v>
      </c>
      <c r="R30" s="53" t="s">
        <v>70</v>
      </c>
      <c r="S30" s="54" t="s">
        <v>70</v>
      </c>
      <c r="T30" s="55" t="s">
        <v>70</v>
      </c>
    </row>
    <row r="31" spans="1:20" ht="19.5" customHeight="1">
      <c r="A31" s="68">
        <f t="shared" si="2"/>
        <v>23</v>
      </c>
      <c r="B31" s="24" t="str">
        <f t="shared" si="0"/>
        <v>得る、手に入れる</v>
      </c>
      <c r="C31" s="25"/>
      <c r="D31" s="25"/>
      <c r="E31" s="25"/>
      <c r="F31" s="37"/>
      <c r="G31" s="68">
        <f>VLOOKUP($M31,$O$5:$Q$184,2,FALSE)</f>
        <v>23</v>
      </c>
      <c r="H31" s="27" t="str">
        <f>VLOOKUP($M31,$O$5:$Q$184,3,FALSE)</f>
        <v>得る、手に入れる</v>
      </c>
      <c r="I31" s="28" t="str">
        <f>VLOOKUP($M31,$O$5:$R$184,4,FALSE)</f>
        <v>get</v>
      </c>
      <c r="J31" s="28" t="str">
        <f>VLOOKUP($M31,$O$5:$S$184,5,FALSE)</f>
        <v>got</v>
      </c>
      <c r="K31" s="28" t="str">
        <f>VLOOKUP($M31,$O$5:$T$184,6,FALSE)</f>
        <v>got (gotten)</v>
      </c>
      <c r="L31" s="62"/>
      <c r="M31" s="11">
        <v>14</v>
      </c>
      <c r="N31" s="30">
        <f ca="1">RAND()</f>
        <v>0.6570645541805167</v>
      </c>
      <c r="O31" s="31">
        <f t="shared" si="1"/>
        <v>26</v>
      </c>
      <c r="P31" s="66">
        <v>14</v>
      </c>
      <c r="Q31" s="48" t="s">
        <v>393</v>
      </c>
      <c r="R31" s="49" t="s">
        <v>394</v>
      </c>
      <c r="S31" s="50" t="s">
        <v>395</v>
      </c>
      <c r="T31" s="51" t="s">
        <v>396</v>
      </c>
    </row>
    <row r="32" spans="1:20" ht="15.75">
      <c r="A32" s="69">
        <f t="shared" si="2"/>
        <v>0</v>
      </c>
      <c r="B32" s="32" t="str">
        <f t="shared" si="0"/>
        <v>なる</v>
      </c>
      <c r="C32" s="33"/>
      <c r="D32" s="33"/>
      <c r="E32" s="33"/>
      <c r="F32" s="37"/>
      <c r="G32" s="69"/>
      <c r="H32" s="34" t="str">
        <f>VLOOKUP($M31+63,$O$5:$Q$184,3,FALSE)</f>
        <v>なる</v>
      </c>
      <c r="I32" s="35" t="str">
        <f>VLOOKUP($M31+63,$O$5:$R$184,4,FALSE)</f>
        <v>/ɡet/</v>
      </c>
      <c r="J32" s="35" t="str">
        <f>VLOOKUP($M31+63,$O$5:$S$184,5,FALSE)</f>
        <v>/ɡɑt|ɡɔt/</v>
      </c>
      <c r="K32" s="35" t="str">
        <f>VLOOKUP($M31+63,$O$5:$T$184,6,FALSE)</f>
        <v>/ɡɑt|ɡɔt/ (/ɡɑ́t(ə)n|ɡɔ́t(ə)n/ )</v>
      </c>
      <c r="L32" s="62"/>
      <c r="N32" s="30">
        <f>N31-1</f>
        <v>-0.3429354458194833</v>
      </c>
      <c r="O32" s="31">
        <f t="shared" si="1"/>
        <v>89</v>
      </c>
      <c r="P32" s="67"/>
      <c r="Q32" s="52" t="s">
        <v>71</v>
      </c>
      <c r="R32" s="53" t="s">
        <v>397</v>
      </c>
      <c r="S32" s="54" t="s">
        <v>72</v>
      </c>
      <c r="T32" s="55" t="s">
        <v>73</v>
      </c>
    </row>
    <row r="33" spans="1:20" ht="19.5" customHeight="1">
      <c r="A33" s="68">
        <f t="shared" si="2"/>
        <v>31</v>
      </c>
      <c r="B33" s="24" t="str">
        <f t="shared" si="0"/>
        <v>保つ</v>
      </c>
      <c r="C33" s="25"/>
      <c r="D33" s="25"/>
      <c r="E33" s="25"/>
      <c r="F33" s="37"/>
      <c r="G33" s="68">
        <f>VLOOKUP($M33,$O$5:$Q$184,2,FALSE)</f>
        <v>31</v>
      </c>
      <c r="H33" s="27" t="str">
        <f>VLOOKUP($M33,$O$5:$Q$184,3,FALSE)</f>
        <v>保つ</v>
      </c>
      <c r="I33" s="28" t="str">
        <f>VLOOKUP($M33,$O$5:$R$184,4,FALSE)</f>
        <v>keep</v>
      </c>
      <c r="J33" s="28" t="str">
        <f>VLOOKUP($M33,$O$5:$S$184,5,FALSE)</f>
        <v>kept</v>
      </c>
      <c r="K33" s="28" t="str">
        <f>VLOOKUP($M33,$O$5:$T$184,6,FALSE)</f>
        <v>kept</v>
      </c>
      <c r="L33" s="62"/>
      <c r="M33" s="11">
        <v>15</v>
      </c>
      <c r="N33" s="30">
        <f ca="1">RAND()</f>
        <v>0.24231360685431458</v>
      </c>
      <c r="O33" s="31">
        <f t="shared" si="1"/>
        <v>47</v>
      </c>
      <c r="P33" s="66">
        <v>15</v>
      </c>
      <c r="Q33" s="48" t="s">
        <v>74</v>
      </c>
      <c r="R33" s="49" t="s">
        <v>398</v>
      </c>
      <c r="S33" s="50" t="s">
        <v>399</v>
      </c>
      <c r="T33" s="51" t="s">
        <v>400</v>
      </c>
    </row>
    <row r="34" spans="1:20" ht="12.75" customHeight="1">
      <c r="A34" s="69">
        <f t="shared" si="2"/>
        <v>0</v>
      </c>
      <c r="B34" s="32" t="str">
        <f t="shared" si="0"/>
        <v>・・・の状態にしておく</v>
      </c>
      <c r="C34" s="33"/>
      <c r="D34" s="33"/>
      <c r="E34" s="33"/>
      <c r="F34" s="37"/>
      <c r="G34" s="69"/>
      <c r="H34" s="34" t="str">
        <f>VLOOKUP($M33+63,$O$5:$Q$184,3,FALSE)</f>
        <v>・・・の状態にしておく</v>
      </c>
      <c r="I34" s="35" t="str">
        <f>VLOOKUP($M33+63,$O$5:$R$184,4,FALSE)</f>
        <v>/kiːp/</v>
      </c>
      <c r="J34" s="35" t="str">
        <f>VLOOKUP($M33+63,$O$5:$S$184,5,FALSE)</f>
        <v>/kept/</v>
      </c>
      <c r="K34" s="35" t="str">
        <f>VLOOKUP($M33+63,$O$5:$T$184,6,FALSE)</f>
        <v>/kept/</v>
      </c>
      <c r="L34" s="62"/>
      <c r="N34" s="30">
        <f>N33-1</f>
        <v>-0.7576863931456854</v>
      </c>
      <c r="O34" s="31">
        <f t="shared" si="1"/>
        <v>110</v>
      </c>
      <c r="P34" s="67"/>
      <c r="Q34" s="52" t="s">
        <v>75</v>
      </c>
      <c r="R34" s="53" t="s">
        <v>76</v>
      </c>
      <c r="S34" s="54" t="s">
        <v>77</v>
      </c>
      <c r="T34" s="55" t="s">
        <v>78</v>
      </c>
    </row>
    <row r="35" spans="1:20" ht="19.5" customHeight="1">
      <c r="A35" s="68">
        <f t="shared" si="2"/>
        <v>49</v>
      </c>
      <c r="B35" s="24">
        <f t="shared" si="0"/>
        <v>0</v>
      </c>
      <c r="C35" s="25"/>
      <c r="D35" s="25"/>
      <c r="E35" s="25"/>
      <c r="F35" s="37"/>
      <c r="G35" s="68">
        <f>VLOOKUP($M35,$O$5:$Q$184,2,FALSE)</f>
        <v>49</v>
      </c>
      <c r="H35" s="27">
        <f>VLOOKUP($M35,$O$5:$Q$184,3,FALSE)</f>
        <v>0</v>
      </c>
      <c r="I35" s="28" t="str">
        <f>VLOOKUP($M35,$O$5:$R$184,4,FALSE)</f>
        <v>sleep</v>
      </c>
      <c r="J35" s="28" t="str">
        <f>VLOOKUP($M35,$O$5:$S$184,5,FALSE)</f>
        <v>slept</v>
      </c>
      <c r="K35" s="28" t="str">
        <f>VLOOKUP($M35,$O$5:$T$184,6,FALSE)</f>
        <v>slept</v>
      </c>
      <c r="L35" s="62"/>
      <c r="M35" s="11">
        <v>16</v>
      </c>
      <c r="N35" s="30">
        <f ca="1">RAND()</f>
        <v>0.973259916223473</v>
      </c>
      <c r="O35" s="31">
        <f t="shared" si="1"/>
        <v>3</v>
      </c>
      <c r="P35" s="66">
        <v>16</v>
      </c>
      <c r="Q35" s="48"/>
      <c r="R35" s="49" t="s">
        <v>401</v>
      </c>
      <c r="S35" s="50" t="s">
        <v>402</v>
      </c>
      <c r="T35" s="51" t="s">
        <v>403</v>
      </c>
    </row>
    <row r="36" spans="1:20" ht="15.75">
      <c r="A36" s="69">
        <f t="shared" si="2"/>
        <v>0</v>
      </c>
      <c r="B36" s="32" t="str">
        <f t="shared" si="0"/>
        <v>眠る</v>
      </c>
      <c r="C36" s="33"/>
      <c r="D36" s="33"/>
      <c r="E36" s="33"/>
      <c r="F36" s="37"/>
      <c r="G36" s="69"/>
      <c r="H36" s="34" t="str">
        <f>VLOOKUP($M35+63,$O$5:$Q$184,3,FALSE)</f>
        <v>眠る</v>
      </c>
      <c r="I36" s="35" t="str">
        <f>VLOOKUP($M35+63,$O$5:$R$184,4,FALSE)</f>
        <v>/sliːp/</v>
      </c>
      <c r="J36" s="35" t="str">
        <f>VLOOKUP($M35+63,$O$5:$S$184,5,FALSE)</f>
        <v>/slept/</v>
      </c>
      <c r="K36" s="35" t="str">
        <f>VLOOKUP($M35+63,$O$5:$T$184,6,FALSE)</f>
        <v>/slept/</v>
      </c>
      <c r="L36" s="62"/>
      <c r="N36" s="30">
        <f>N35-1</f>
        <v>-0.026740083776527035</v>
      </c>
      <c r="O36" s="31">
        <f t="shared" si="1"/>
        <v>66</v>
      </c>
      <c r="P36" s="67"/>
      <c r="Q36" s="52" t="s">
        <v>79</v>
      </c>
      <c r="R36" s="53" t="s">
        <v>80</v>
      </c>
      <c r="S36" s="54" t="s">
        <v>81</v>
      </c>
      <c r="T36" s="55" t="s">
        <v>82</v>
      </c>
    </row>
    <row r="37" spans="1:20" ht="19.5" customHeight="1">
      <c r="A37" s="68">
        <f t="shared" si="2"/>
        <v>35</v>
      </c>
      <c r="B37" s="24" t="str">
        <f t="shared" si="0"/>
        <v>作る、・・・にする</v>
      </c>
      <c r="C37" s="25"/>
      <c r="D37" s="25"/>
      <c r="E37" s="25"/>
      <c r="F37" s="37"/>
      <c r="G37" s="68">
        <f>VLOOKUP($M37,$O$5:$Q$184,2,FALSE)</f>
        <v>35</v>
      </c>
      <c r="H37" s="27" t="str">
        <f>VLOOKUP($M37,$O$5:$Q$184,3,FALSE)</f>
        <v>作る、・・・にする</v>
      </c>
      <c r="I37" s="28" t="str">
        <f>VLOOKUP($M37,$O$5:$R$184,4,FALSE)</f>
        <v>make</v>
      </c>
      <c r="J37" s="28" t="str">
        <f>VLOOKUP($M37,$O$5:$S$184,5,FALSE)</f>
        <v>made</v>
      </c>
      <c r="K37" s="28" t="str">
        <f>VLOOKUP($M37,$O$5:$T$184,6,FALSE)</f>
        <v>made</v>
      </c>
      <c r="L37" s="62"/>
      <c r="M37" s="11">
        <v>17</v>
      </c>
      <c r="N37" s="30">
        <f ca="1">RAND()</f>
        <v>0.5969642307279894</v>
      </c>
      <c r="O37" s="31">
        <f aca="true" t="shared" si="3" ref="O37:O68">RANK(N37,N$5:N$130)</f>
        <v>30</v>
      </c>
      <c r="P37" s="66">
        <v>17</v>
      </c>
      <c r="Q37" s="48" t="s">
        <v>83</v>
      </c>
      <c r="R37" s="49" t="s">
        <v>84</v>
      </c>
      <c r="S37" s="50" t="s">
        <v>85</v>
      </c>
      <c r="T37" s="51" t="s">
        <v>86</v>
      </c>
    </row>
    <row r="38" spans="1:20" ht="15.75">
      <c r="A38" s="69">
        <f t="shared" si="2"/>
        <v>0</v>
      </c>
      <c r="B38" s="32" t="str">
        <f t="shared" si="0"/>
        <v>・・・させる</v>
      </c>
      <c r="C38" s="33"/>
      <c r="D38" s="33"/>
      <c r="E38" s="33"/>
      <c r="F38" s="37"/>
      <c r="G38" s="69"/>
      <c r="H38" s="34" t="str">
        <f>VLOOKUP($M37+63,$O$5:$Q$184,3,FALSE)</f>
        <v>・・・させる</v>
      </c>
      <c r="I38" s="35" t="str">
        <f>VLOOKUP($M37+63,$O$5:$R$184,4,FALSE)</f>
        <v>/meɪk/</v>
      </c>
      <c r="J38" s="35" t="str">
        <f>VLOOKUP($M37+63,$O$5:$S$184,5,FALSE)</f>
        <v>/meɪd/</v>
      </c>
      <c r="K38" s="35" t="str">
        <f>VLOOKUP($M37+63,$O$5:$T$184,6,FALSE)</f>
        <v>/meɪd/</v>
      </c>
      <c r="L38" s="62"/>
      <c r="N38" s="30">
        <f>N37-1</f>
        <v>-0.40303576927201057</v>
      </c>
      <c r="O38" s="31">
        <f t="shared" si="3"/>
        <v>93</v>
      </c>
      <c r="P38" s="67"/>
      <c r="Q38" s="52" t="s">
        <v>87</v>
      </c>
      <c r="R38" s="53" t="s">
        <v>88</v>
      </c>
      <c r="S38" s="54" t="s">
        <v>89</v>
      </c>
      <c r="T38" s="55" t="s">
        <v>90</v>
      </c>
    </row>
    <row r="39" spans="1:20" ht="19.5" customHeight="1">
      <c r="A39" s="68">
        <f t="shared" si="2"/>
        <v>28</v>
      </c>
      <c r="B39" s="24" t="str">
        <f t="shared" si="0"/>
        <v>聞く</v>
      </c>
      <c r="C39" s="25"/>
      <c r="D39" s="25"/>
      <c r="E39" s="25"/>
      <c r="F39" s="37"/>
      <c r="G39" s="68">
        <f>VLOOKUP($M39,$O$5:$Q$184,2,FALSE)</f>
        <v>28</v>
      </c>
      <c r="H39" s="27" t="str">
        <f>VLOOKUP($M39,$O$5:$Q$184,3,FALSE)</f>
        <v>聞く</v>
      </c>
      <c r="I39" s="28" t="str">
        <f>VLOOKUP($M39,$O$5:$R$184,4,FALSE)</f>
        <v>hear</v>
      </c>
      <c r="J39" s="28" t="str">
        <f>VLOOKUP($M39,$O$5:$S$184,5,FALSE)</f>
        <v>heard</v>
      </c>
      <c r="K39" s="28" t="str">
        <f>VLOOKUP($M39,$O$5:$T$184,6,FALSE)</f>
        <v>heard</v>
      </c>
      <c r="L39" s="62"/>
      <c r="M39" s="11">
        <v>18</v>
      </c>
      <c r="N39" s="30">
        <f ca="1">RAND()</f>
        <v>0.9970369795842027</v>
      </c>
      <c r="O39" s="31">
        <f t="shared" si="3"/>
        <v>1</v>
      </c>
      <c r="P39" s="66">
        <v>18</v>
      </c>
      <c r="Q39" s="48"/>
      <c r="R39" s="49" t="s">
        <v>404</v>
      </c>
      <c r="S39" s="50" t="s">
        <v>405</v>
      </c>
      <c r="T39" s="51" t="s">
        <v>406</v>
      </c>
    </row>
    <row r="40" spans="1:20" ht="13.5">
      <c r="A40" s="69">
        <f t="shared" si="2"/>
        <v>0</v>
      </c>
      <c r="B40" s="32" t="str">
        <f t="shared" si="0"/>
        <v>聞こえる</v>
      </c>
      <c r="C40" s="33"/>
      <c r="D40" s="33"/>
      <c r="E40" s="33"/>
      <c r="F40" s="37"/>
      <c r="G40" s="69"/>
      <c r="H40" s="34" t="str">
        <f>VLOOKUP($M39+63,$O$5:$Q$184,3,FALSE)</f>
        <v>聞こえる</v>
      </c>
      <c r="I40" s="35" t="str">
        <f>VLOOKUP($M39+63,$O$5:$R$184,4,FALSE)</f>
        <v>/hɪər/</v>
      </c>
      <c r="J40" s="35" t="str">
        <f>VLOOKUP($M39+63,$O$5:$S$184,5,FALSE)</f>
        <v>/həːrd/</v>
      </c>
      <c r="K40" s="35" t="str">
        <f>VLOOKUP($M39+63,$O$5:$T$184,6,FALSE)</f>
        <v>/həːrd/</v>
      </c>
      <c r="L40" s="61"/>
      <c r="N40" s="30">
        <f>N39-1</f>
        <v>-0.002963020415797324</v>
      </c>
      <c r="O40" s="31">
        <f t="shared" si="3"/>
        <v>64</v>
      </c>
      <c r="P40" s="67"/>
      <c r="Q40" s="52" t="s">
        <v>91</v>
      </c>
      <c r="R40" s="53" t="s">
        <v>92</v>
      </c>
      <c r="S40" s="54" t="s">
        <v>93</v>
      </c>
      <c r="T40" s="55" t="s">
        <v>94</v>
      </c>
    </row>
    <row r="41" spans="1:20" ht="19.5" customHeight="1">
      <c r="A41" s="68">
        <f t="shared" si="2"/>
        <v>61</v>
      </c>
      <c r="B41" s="24" t="str">
        <f t="shared" si="0"/>
        <v>着る</v>
      </c>
      <c r="C41" s="25"/>
      <c r="D41" s="25"/>
      <c r="E41" s="25"/>
      <c r="F41" s="37"/>
      <c r="G41" s="68">
        <f>VLOOKUP($M41,$O$5:$Q$184,2,FALSE)</f>
        <v>61</v>
      </c>
      <c r="H41" s="27" t="str">
        <f>VLOOKUP($M41,$O$5:$Q$184,3,FALSE)</f>
        <v>着る</v>
      </c>
      <c r="I41" s="28" t="str">
        <f>VLOOKUP($M41,$O$5:$R$184,4,FALSE)</f>
        <v>wear</v>
      </c>
      <c r="J41" s="28" t="str">
        <f>VLOOKUP($M41,$O$5:$S$184,5,FALSE)</f>
        <v>wore</v>
      </c>
      <c r="K41" s="28" t="str">
        <f>VLOOKUP($M41,$O$5:$T$184,6,FALSE)</f>
        <v>worn</v>
      </c>
      <c r="M41" s="11">
        <v>19</v>
      </c>
      <c r="N41" s="30">
        <f ca="1">RAND()</f>
        <v>0.11150349645448188</v>
      </c>
      <c r="O41" s="31">
        <f t="shared" si="3"/>
        <v>54</v>
      </c>
      <c r="P41" s="66">
        <v>19</v>
      </c>
      <c r="Q41" s="48" t="s">
        <v>95</v>
      </c>
      <c r="R41" s="49" t="s">
        <v>407</v>
      </c>
      <c r="S41" s="50" t="s">
        <v>408</v>
      </c>
      <c r="T41" s="51" t="s">
        <v>409</v>
      </c>
    </row>
    <row r="42" spans="1:20" ht="14.25">
      <c r="A42" s="69">
        <f t="shared" si="2"/>
        <v>0</v>
      </c>
      <c r="B42" s="32" t="str">
        <f t="shared" si="0"/>
        <v>すり減らす</v>
      </c>
      <c r="C42" s="33"/>
      <c r="D42" s="33"/>
      <c r="E42" s="33"/>
      <c r="F42" s="37"/>
      <c r="G42" s="69"/>
      <c r="H42" s="34" t="str">
        <f>VLOOKUP($M41+63,$O$5:$Q$184,3,FALSE)</f>
        <v>すり減らす</v>
      </c>
      <c r="I42" s="35" t="str">
        <f>VLOOKUP($M41+63,$O$5:$R$184,4,FALSE)</f>
        <v>/weər/</v>
      </c>
      <c r="J42" s="35" t="str">
        <f>VLOOKUP($M41+63,$O$5:$S$184,5,FALSE)</f>
        <v>/wɔːr/</v>
      </c>
      <c r="K42" s="35" t="str">
        <f>VLOOKUP($M41+63,$O$5:$T$184,6,FALSE)</f>
        <v>/wɔːrn/</v>
      </c>
      <c r="L42" s="63"/>
      <c r="N42" s="30">
        <f>N41-1</f>
        <v>-0.8884965035455181</v>
      </c>
      <c r="O42" s="31">
        <f t="shared" si="3"/>
        <v>117</v>
      </c>
      <c r="P42" s="67"/>
      <c r="Q42" s="52" t="s">
        <v>96</v>
      </c>
      <c r="R42" s="53" t="s">
        <v>97</v>
      </c>
      <c r="S42" s="54" t="s">
        <v>98</v>
      </c>
      <c r="T42" s="55" t="s">
        <v>410</v>
      </c>
    </row>
    <row r="43" spans="1:20" ht="19.5" customHeight="1">
      <c r="A43" s="68">
        <f t="shared" si="2"/>
        <v>24</v>
      </c>
      <c r="B43" s="24">
        <f t="shared" si="0"/>
        <v>0</v>
      </c>
      <c r="C43" s="25"/>
      <c r="D43" s="25"/>
      <c r="E43" s="25"/>
      <c r="F43" s="37"/>
      <c r="G43" s="68">
        <f>VLOOKUP($M43,$O$5:$Q$184,2,FALSE)</f>
        <v>24</v>
      </c>
      <c r="H43" s="27">
        <f>VLOOKUP($M43,$O$5:$Q$184,3,FALSE)</f>
        <v>0</v>
      </c>
      <c r="I43" s="28" t="str">
        <f>VLOOKUP($M43,$O$5:$R$184,4,FALSE)</f>
        <v>give</v>
      </c>
      <c r="J43" s="28" t="str">
        <f>VLOOKUP($M43,$O$5:$S$184,5,FALSE)</f>
        <v>gave</v>
      </c>
      <c r="K43" s="28" t="str">
        <f>VLOOKUP($M43,$O$5:$T$184,6,FALSE)</f>
        <v>given</v>
      </c>
      <c r="L43" s="63"/>
      <c r="M43" s="11">
        <v>20</v>
      </c>
      <c r="N43" s="30">
        <f ca="1">RAND()</f>
        <v>0.2871656794665072</v>
      </c>
      <c r="O43" s="31">
        <f t="shared" si="3"/>
        <v>46</v>
      </c>
      <c r="P43" s="66">
        <v>20</v>
      </c>
      <c r="Q43" s="48"/>
      <c r="R43" s="49" t="s">
        <v>411</v>
      </c>
      <c r="S43" s="50" t="s">
        <v>412</v>
      </c>
      <c r="T43" s="51" t="s">
        <v>412</v>
      </c>
    </row>
    <row r="44" spans="1:20" ht="13.5">
      <c r="A44" s="69">
        <f t="shared" si="2"/>
        <v>0</v>
      </c>
      <c r="B44" s="32" t="str">
        <f t="shared" si="0"/>
        <v>与える</v>
      </c>
      <c r="C44" s="33"/>
      <c r="D44" s="33"/>
      <c r="E44" s="33"/>
      <c r="F44" s="37"/>
      <c r="G44" s="69"/>
      <c r="H44" s="34" t="str">
        <f>VLOOKUP($M43+63,$O$5:$Q$184,3,FALSE)</f>
        <v>与える</v>
      </c>
      <c r="I44" s="35" t="str">
        <f>VLOOKUP($M43+63,$O$5:$R$184,4,FALSE)</f>
        <v>/ɡɪv/</v>
      </c>
      <c r="J44" s="35" t="str">
        <f>VLOOKUP($M43+63,$O$5:$S$184,5,FALSE)</f>
        <v>/ɡeɪv/</v>
      </c>
      <c r="K44" s="35" t="str">
        <f>VLOOKUP($M43+63,$O$5:$T$184,6,FALSE)</f>
        <v>/ɡɪ́v(ə)n/</v>
      </c>
      <c r="L44" s="64"/>
      <c r="N44" s="30">
        <f>N43-1</f>
        <v>-0.7128343205334928</v>
      </c>
      <c r="O44" s="31">
        <f t="shared" si="3"/>
        <v>109</v>
      </c>
      <c r="P44" s="67"/>
      <c r="Q44" s="52" t="s">
        <v>99</v>
      </c>
      <c r="R44" s="53" t="s">
        <v>100</v>
      </c>
      <c r="S44" s="54" t="s">
        <v>101</v>
      </c>
      <c r="T44" s="55" t="s">
        <v>101</v>
      </c>
    </row>
    <row r="45" spans="12:20" ht="19.5" customHeight="1">
      <c r="L45" s="64"/>
      <c r="N45" s="30">
        <f ca="1">RAND()</f>
        <v>0.4654650405669485</v>
      </c>
      <c r="O45" s="31">
        <f t="shared" si="3"/>
        <v>36</v>
      </c>
      <c r="P45" s="66">
        <v>21</v>
      </c>
      <c r="Q45" s="48" t="s">
        <v>102</v>
      </c>
      <c r="R45" s="49" t="s">
        <v>103</v>
      </c>
      <c r="S45" s="50" t="s">
        <v>104</v>
      </c>
      <c r="T45" s="51" t="s">
        <v>104</v>
      </c>
    </row>
    <row r="46" spans="12:20" ht="13.5">
      <c r="L46" s="64"/>
      <c r="N46" s="30">
        <f>N45-1</f>
        <v>-0.5345349594330515</v>
      </c>
      <c r="O46" s="31">
        <f t="shared" si="3"/>
        <v>99</v>
      </c>
      <c r="P46" s="67"/>
      <c r="Q46" s="52" t="s">
        <v>105</v>
      </c>
      <c r="R46" s="53" t="s">
        <v>106</v>
      </c>
      <c r="S46" s="54" t="s">
        <v>107</v>
      </c>
      <c r="T46" s="55" t="s">
        <v>108</v>
      </c>
    </row>
    <row r="47" spans="12:20" ht="19.5" customHeight="1">
      <c r="L47" s="64"/>
      <c r="N47" s="30">
        <f ca="1">RAND()</f>
        <v>0.5434904080010683</v>
      </c>
      <c r="O47" s="31">
        <f t="shared" si="3"/>
        <v>33</v>
      </c>
      <c r="P47" s="66">
        <v>22</v>
      </c>
      <c r="Q47" s="48"/>
      <c r="R47" s="49" t="s">
        <v>109</v>
      </c>
      <c r="S47" s="50" t="s">
        <v>110</v>
      </c>
      <c r="T47" s="51" t="s">
        <v>111</v>
      </c>
    </row>
    <row r="48" spans="12:20" ht="13.5">
      <c r="L48" s="64"/>
      <c r="N48" s="30">
        <f>N47-1</f>
        <v>-0.4565095919989317</v>
      </c>
      <c r="O48" s="31">
        <f t="shared" si="3"/>
        <v>96</v>
      </c>
      <c r="P48" s="67"/>
      <c r="Q48" s="52" t="s">
        <v>112</v>
      </c>
      <c r="R48" s="53" t="s">
        <v>113</v>
      </c>
      <c r="S48" s="54" t="s">
        <v>114</v>
      </c>
      <c r="T48" s="55" t="s">
        <v>115</v>
      </c>
    </row>
    <row r="49" spans="12:20" ht="19.5" customHeight="1">
      <c r="L49" s="64"/>
      <c r="N49" s="30">
        <f ca="1">RAND()</f>
        <v>0.8306239784917007</v>
      </c>
      <c r="O49" s="31">
        <f t="shared" si="3"/>
        <v>14</v>
      </c>
      <c r="P49" s="66">
        <v>23</v>
      </c>
      <c r="Q49" s="48" t="s">
        <v>116</v>
      </c>
      <c r="R49" s="49" t="s">
        <v>117</v>
      </c>
      <c r="S49" s="50" t="s">
        <v>118</v>
      </c>
      <c r="T49" s="51" t="s">
        <v>119</v>
      </c>
    </row>
    <row r="50" spans="12:20" ht="12.75" customHeight="1">
      <c r="L50" s="64"/>
      <c r="M50" s="41"/>
      <c r="N50" s="30">
        <f>N49-1</f>
        <v>-0.16937602150829933</v>
      </c>
      <c r="O50" s="31">
        <f t="shared" si="3"/>
        <v>77</v>
      </c>
      <c r="P50" s="67"/>
      <c r="Q50" s="52" t="s">
        <v>120</v>
      </c>
      <c r="R50" s="53" t="s">
        <v>121</v>
      </c>
      <c r="S50" s="54" t="s">
        <v>122</v>
      </c>
      <c r="T50" s="55" t="s">
        <v>123</v>
      </c>
    </row>
    <row r="51" spans="12:20" ht="19.5" customHeight="1">
      <c r="L51" s="64"/>
      <c r="N51" s="30">
        <f ca="1">RAND()</f>
        <v>0.7694197669922329</v>
      </c>
      <c r="O51" s="31">
        <f t="shared" si="3"/>
        <v>20</v>
      </c>
      <c r="P51" s="66">
        <v>24</v>
      </c>
      <c r="Q51" s="48"/>
      <c r="R51" s="49" t="s">
        <v>124</v>
      </c>
      <c r="S51" s="50" t="s">
        <v>125</v>
      </c>
      <c r="T51" s="51" t="s">
        <v>126</v>
      </c>
    </row>
    <row r="52" spans="12:20" ht="13.5">
      <c r="L52" s="64"/>
      <c r="M52" s="41"/>
      <c r="N52" s="30">
        <f>N51-1</f>
        <v>-0.2305802330077671</v>
      </c>
      <c r="O52" s="31">
        <f t="shared" si="3"/>
        <v>83</v>
      </c>
      <c r="P52" s="67"/>
      <c r="Q52" s="52" t="s">
        <v>127</v>
      </c>
      <c r="R52" s="53" t="s">
        <v>128</v>
      </c>
      <c r="S52" s="54" t="s">
        <v>129</v>
      </c>
      <c r="T52" s="55" t="s">
        <v>130</v>
      </c>
    </row>
    <row r="53" spans="12:20" ht="19.5" customHeight="1">
      <c r="L53" s="64"/>
      <c r="M53" s="41"/>
      <c r="N53" s="30">
        <f ca="1">RAND()</f>
        <v>0.6828586307194278</v>
      </c>
      <c r="O53" s="31">
        <f t="shared" si="3"/>
        <v>24</v>
      </c>
      <c r="P53" s="66">
        <v>25</v>
      </c>
      <c r="Q53" s="48"/>
      <c r="R53" s="49" t="s">
        <v>131</v>
      </c>
      <c r="S53" s="50" t="s">
        <v>132</v>
      </c>
      <c r="T53" s="51" t="s">
        <v>133</v>
      </c>
    </row>
    <row r="54" spans="12:20" ht="13.5">
      <c r="L54" s="61"/>
      <c r="M54" s="41"/>
      <c r="N54" s="30">
        <f>N53-1</f>
        <v>-0.31714136928057224</v>
      </c>
      <c r="O54" s="31">
        <f t="shared" si="3"/>
        <v>87</v>
      </c>
      <c r="P54" s="67"/>
      <c r="Q54" s="52" t="s">
        <v>134</v>
      </c>
      <c r="R54" s="53" t="s">
        <v>135</v>
      </c>
      <c r="S54" s="54" t="s">
        <v>136</v>
      </c>
      <c r="T54" s="55" t="s">
        <v>137</v>
      </c>
    </row>
    <row r="55" spans="12:20" ht="19.5" customHeight="1">
      <c r="L55" s="64"/>
      <c r="M55" s="41"/>
      <c r="N55" s="30">
        <f ca="1">RAND()</f>
        <v>0.5659392955000464</v>
      </c>
      <c r="O55" s="31">
        <f t="shared" si="3"/>
        <v>31</v>
      </c>
      <c r="P55" s="66">
        <v>26</v>
      </c>
      <c r="Q55" s="48" t="s">
        <v>138</v>
      </c>
      <c r="R55" s="49" t="s">
        <v>139</v>
      </c>
      <c r="S55" s="50" t="s">
        <v>140</v>
      </c>
      <c r="T55" s="51" t="s">
        <v>141</v>
      </c>
    </row>
    <row r="56" spans="12:20" ht="12.75" customHeight="1">
      <c r="L56" s="64"/>
      <c r="M56" s="41"/>
      <c r="N56" s="30">
        <f>N55-1</f>
        <v>-0.4340607044999536</v>
      </c>
      <c r="O56" s="31">
        <f t="shared" si="3"/>
        <v>94</v>
      </c>
      <c r="P56" s="67"/>
      <c r="Q56" s="52" t="s">
        <v>142</v>
      </c>
      <c r="R56" s="53" t="s">
        <v>143</v>
      </c>
      <c r="S56" s="54" t="s">
        <v>144</v>
      </c>
      <c r="T56" s="55" t="s">
        <v>145</v>
      </c>
    </row>
    <row r="57" spans="12:20" ht="19.5" customHeight="1">
      <c r="L57" s="64"/>
      <c r="M57" s="41"/>
      <c r="N57" s="30">
        <f ca="1">RAND()</f>
        <v>0.3011481059557144</v>
      </c>
      <c r="O57" s="31">
        <f t="shared" si="3"/>
        <v>45</v>
      </c>
      <c r="P57" s="66">
        <v>27</v>
      </c>
      <c r="Q57" s="48" t="s">
        <v>146</v>
      </c>
      <c r="R57" s="49" t="s">
        <v>147</v>
      </c>
      <c r="S57" s="50" t="s">
        <v>148</v>
      </c>
      <c r="T57" s="51" t="s">
        <v>148</v>
      </c>
    </row>
    <row r="58" spans="12:20" ht="13.5">
      <c r="L58" s="64"/>
      <c r="M58" s="41"/>
      <c r="N58" s="30">
        <f>N57-1</f>
        <v>-0.6988518940442856</v>
      </c>
      <c r="O58" s="31">
        <f t="shared" si="3"/>
        <v>108</v>
      </c>
      <c r="P58" s="67"/>
      <c r="Q58" s="52" t="s">
        <v>149</v>
      </c>
      <c r="R58" s="53" t="s">
        <v>150</v>
      </c>
      <c r="S58" s="54" t="s">
        <v>151</v>
      </c>
      <c r="T58" s="55" t="s">
        <v>151</v>
      </c>
    </row>
    <row r="59" spans="12:20" ht="19.5" customHeight="1">
      <c r="L59" s="64"/>
      <c r="M59" s="41"/>
      <c r="N59" s="30">
        <f ca="1">RAND()</f>
        <v>0.786875591071081</v>
      </c>
      <c r="O59" s="31">
        <f t="shared" si="3"/>
        <v>18</v>
      </c>
      <c r="P59" s="66">
        <v>28</v>
      </c>
      <c r="Q59" s="48" t="s">
        <v>152</v>
      </c>
      <c r="R59" s="49" t="s">
        <v>153</v>
      </c>
      <c r="S59" s="50" t="s">
        <v>154</v>
      </c>
      <c r="T59" s="51" t="s">
        <v>154</v>
      </c>
    </row>
    <row r="60" spans="12:20" ht="12.75" customHeight="1">
      <c r="L60" s="64"/>
      <c r="M60" s="41"/>
      <c r="N60" s="30">
        <f>N59-1</f>
        <v>-0.21312440892891904</v>
      </c>
      <c r="O60" s="31">
        <f t="shared" si="3"/>
        <v>81</v>
      </c>
      <c r="P60" s="67"/>
      <c r="Q60" s="52" t="s">
        <v>155</v>
      </c>
      <c r="R60" s="53" t="s">
        <v>156</v>
      </c>
      <c r="S60" s="54" t="s">
        <v>157</v>
      </c>
      <c r="T60" s="55" t="s">
        <v>157</v>
      </c>
    </row>
    <row r="61" spans="12:20" ht="19.5" customHeight="1">
      <c r="L61" s="64"/>
      <c r="M61" s="41"/>
      <c r="N61" s="30">
        <f ca="1">RAND()</f>
        <v>0.11650690908610617</v>
      </c>
      <c r="O61" s="31">
        <f t="shared" si="3"/>
        <v>53</v>
      </c>
      <c r="P61" s="66">
        <v>29</v>
      </c>
      <c r="Q61" s="48" t="s">
        <v>158</v>
      </c>
      <c r="R61" s="49" t="s">
        <v>159</v>
      </c>
      <c r="S61" s="50" t="s">
        <v>159</v>
      </c>
      <c r="T61" s="51" t="s">
        <v>159</v>
      </c>
    </row>
    <row r="62" spans="12:20" ht="13.5">
      <c r="L62" s="64"/>
      <c r="M62" s="41"/>
      <c r="N62" s="30">
        <f>N61-1</f>
        <v>-0.8834930909138938</v>
      </c>
      <c r="O62" s="31">
        <f t="shared" si="3"/>
        <v>116</v>
      </c>
      <c r="P62" s="67"/>
      <c r="Q62" s="52" t="s">
        <v>160</v>
      </c>
      <c r="R62" s="53" t="s">
        <v>161</v>
      </c>
      <c r="S62" s="54" t="s">
        <v>161</v>
      </c>
      <c r="T62" s="55" t="s">
        <v>161</v>
      </c>
    </row>
    <row r="63" spans="12:20" ht="19.5" customHeight="1">
      <c r="L63" s="64"/>
      <c r="M63" s="41"/>
      <c r="N63" s="30">
        <f ca="1">RAND()</f>
        <v>0.4256811346486915</v>
      </c>
      <c r="O63" s="31">
        <f t="shared" si="3"/>
        <v>39</v>
      </c>
      <c r="P63" s="66">
        <v>30</v>
      </c>
      <c r="Q63" s="48" t="s">
        <v>162</v>
      </c>
      <c r="R63" s="49" t="s">
        <v>163</v>
      </c>
      <c r="S63" s="50" t="s">
        <v>164</v>
      </c>
      <c r="T63" s="51" t="s">
        <v>164</v>
      </c>
    </row>
    <row r="64" spans="12:20" ht="13.5">
      <c r="L64" s="64"/>
      <c r="M64" s="41"/>
      <c r="N64" s="30">
        <f>N63-1</f>
        <v>-0.5743188653513085</v>
      </c>
      <c r="O64" s="31">
        <f t="shared" si="3"/>
        <v>102</v>
      </c>
      <c r="P64" s="67"/>
      <c r="Q64" s="52" t="s">
        <v>165</v>
      </c>
      <c r="R64" s="53" t="s">
        <v>166</v>
      </c>
      <c r="S64" s="54" t="s">
        <v>167</v>
      </c>
      <c r="T64" s="55" t="s">
        <v>167</v>
      </c>
    </row>
    <row r="65" spans="12:20" ht="19.5" customHeight="1">
      <c r="L65" s="64"/>
      <c r="N65" s="30">
        <f ca="1">RAND()</f>
        <v>0.8257503847992798</v>
      </c>
      <c r="O65" s="31">
        <f t="shared" si="3"/>
        <v>15</v>
      </c>
      <c r="P65" s="66">
        <v>31</v>
      </c>
      <c r="Q65" s="48" t="s">
        <v>168</v>
      </c>
      <c r="R65" s="49" t="s">
        <v>169</v>
      </c>
      <c r="S65" s="50" t="s">
        <v>170</v>
      </c>
      <c r="T65" s="51" t="s">
        <v>170</v>
      </c>
    </row>
    <row r="66" spans="12:20" ht="13.5">
      <c r="L66" s="64"/>
      <c r="M66" s="41"/>
      <c r="N66" s="30">
        <f>N65-1</f>
        <v>-0.17424961520072024</v>
      </c>
      <c r="O66" s="31">
        <f t="shared" si="3"/>
        <v>78</v>
      </c>
      <c r="P66" s="67"/>
      <c r="Q66" s="52" t="s">
        <v>171</v>
      </c>
      <c r="R66" s="53" t="s">
        <v>172</v>
      </c>
      <c r="S66" s="54" t="s">
        <v>173</v>
      </c>
      <c r="T66" s="55" t="s">
        <v>173</v>
      </c>
    </row>
    <row r="67" spans="12:20" ht="19.5" customHeight="1">
      <c r="L67" s="64"/>
      <c r="M67" s="41"/>
      <c r="N67" s="30">
        <f ca="1">RAND()</f>
        <v>0.9058561137264975</v>
      </c>
      <c r="O67" s="31">
        <f t="shared" si="3"/>
        <v>8</v>
      </c>
      <c r="P67" s="66">
        <v>32</v>
      </c>
      <c r="Q67" s="48" t="s">
        <v>105</v>
      </c>
      <c r="R67" s="49" t="s">
        <v>174</v>
      </c>
      <c r="S67" s="50" t="s">
        <v>175</v>
      </c>
      <c r="T67" s="51" t="s">
        <v>176</v>
      </c>
    </row>
    <row r="68" spans="12:20" ht="13.5">
      <c r="L68" s="61"/>
      <c r="M68" s="41"/>
      <c r="N68" s="30">
        <f>N67-1</f>
        <v>-0.09414388627350245</v>
      </c>
      <c r="O68" s="31">
        <f t="shared" si="3"/>
        <v>71</v>
      </c>
      <c r="P68" s="67"/>
      <c r="Q68" s="52" t="s">
        <v>177</v>
      </c>
      <c r="R68" s="53" t="s">
        <v>178</v>
      </c>
      <c r="S68" s="54" t="s">
        <v>179</v>
      </c>
      <c r="T68" s="55" t="s">
        <v>180</v>
      </c>
    </row>
    <row r="69" spans="12:20" ht="19.5" customHeight="1">
      <c r="L69" s="63"/>
      <c r="M69" s="41"/>
      <c r="N69" s="30">
        <f ca="1">RAND()</f>
        <v>0.6242199079324102</v>
      </c>
      <c r="O69" s="31">
        <f aca="true" t="shared" si="4" ref="O69:O100">RANK(N69,N$5:N$130)</f>
        <v>27</v>
      </c>
      <c r="P69" s="66">
        <v>33</v>
      </c>
      <c r="Q69" s="48" t="s">
        <v>182</v>
      </c>
      <c r="R69" s="49" t="s">
        <v>183</v>
      </c>
      <c r="S69" s="50" t="s">
        <v>184</v>
      </c>
      <c r="T69" s="51" t="s">
        <v>184</v>
      </c>
    </row>
    <row r="70" spans="12:20" ht="12.75" customHeight="1">
      <c r="L70" s="63"/>
      <c r="M70" s="41"/>
      <c r="N70" s="30">
        <f>N69-1</f>
        <v>-0.3757800920675898</v>
      </c>
      <c r="O70" s="31">
        <f t="shared" si="4"/>
        <v>90</v>
      </c>
      <c r="P70" s="67"/>
      <c r="Q70" s="52" t="s">
        <v>185</v>
      </c>
      <c r="R70" s="53" t="s">
        <v>186</v>
      </c>
      <c r="S70" s="54" t="s">
        <v>187</v>
      </c>
      <c r="T70" s="55" t="s">
        <v>187</v>
      </c>
    </row>
    <row r="71" spans="12:20" ht="19.5" customHeight="1">
      <c r="L71" s="63"/>
      <c r="M71" s="41"/>
      <c r="N71" s="30">
        <f ca="1">RAND()</f>
        <v>0.6750428042007988</v>
      </c>
      <c r="O71" s="31">
        <f t="shared" si="4"/>
        <v>25</v>
      </c>
      <c r="P71" s="66">
        <v>34</v>
      </c>
      <c r="Q71" s="48"/>
      <c r="R71" s="49" t="s">
        <v>188</v>
      </c>
      <c r="S71" s="50" t="s">
        <v>189</v>
      </c>
      <c r="T71" s="51" t="s">
        <v>189</v>
      </c>
    </row>
    <row r="72" spans="12:20" ht="14.25">
      <c r="L72" s="63"/>
      <c r="M72" s="41"/>
      <c r="N72" s="30">
        <f>N71-1</f>
        <v>-0.32495719579920124</v>
      </c>
      <c r="O72" s="31">
        <f t="shared" si="4"/>
        <v>88</v>
      </c>
      <c r="P72" s="67"/>
      <c r="Q72" s="52" t="s">
        <v>190</v>
      </c>
      <c r="R72" s="53" t="s">
        <v>191</v>
      </c>
      <c r="S72" s="54" t="s">
        <v>192</v>
      </c>
      <c r="T72" s="55" t="s">
        <v>192</v>
      </c>
    </row>
    <row r="73" spans="12:20" ht="19.5" customHeight="1">
      <c r="L73" s="63"/>
      <c r="M73" s="41"/>
      <c r="N73" s="30">
        <f ca="1">RAND()</f>
        <v>0.8067070560446492</v>
      </c>
      <c r="O73" s="31">
        <f t="shared" si="4"/>
        <v>17</v>
      </c>
      <c r="P73" s="66">
        <v>35</v>
      </c>
      <c r="Q73" s="48" t="s">
        <v>193</v>
      </c>
      <c r="R73" s="49" t="s">
        <v>194</v>
      </c>
      <c r="S73" s="50" t="s">
        <v>195</v>
      </c>
      <c r="T73" s="51" t="s">
        <v>195</v>
      </c>
    </row>
    <row r="74" spans="12:20" ht="12.75" customHeight="1">
      <c r="L74" s="63"/>
      <c r="M74" s="41"/>
      <c r="N74" s="30">
        <f>N73-1</f>
        <v>-0.1932929439553508</v>
      </c>
      <c r="O74" s="31">
        <f t="shared" si="4"/>
        <v>80</v>
      </c>
      <c r="P74" s="67"/>
      <c r="Q74" s="52" t="s">
        <v>196</v>
      </c>
      <c r="R74" s="53" t="s">
        <v>197</v>
      </c>
      <c r="S74" s="54" t="s">
        <v>198</v>
      </c>
      <c r="T74" s="55" t="s">
        <v>198</v>
      </c>
    </row>
    <row r="75" spans="12:20" ht="19.5" customHeight="1">
      <c r="L75" s="63"/>
      <c r="M75" s="41"/>
      <c r="N75" s="30">
        <f ca="1">RAND()</f>
        <v>0.8813244144998587</v>
      </c>
      <c r="O75" s="31">
        <f t="shared" si="4"/>
        <v>9</v>
      </c>
      <c r="P75" s="66">
        <v>36</v>
      </c>
      <c r="Q75" s="48" t="s">
        <v>199</v>
      </c>
      <c r="R75" s="49" t="s">
        <v>200</v>
      </c>
      <c r="S75" s="50" t="s">
        <v>201</v>
      </c>
      <c r="T75" s="51" t="s">
        <v>201</v>
      </c>
    </row>
    <row r="76" spans="12:20" ht="12.75" customHeight="1">
      <c r="L76" s="63"/>
      <c r="M76" s="41"/>
      <c r="N76" s="30">
        <f>N75-1</f>
        <v>-0.11867558550014135</v>
      </c>
      <c r="O76" s="31">
        <f t="shared" si="4"/>
        <v>72</v>
      </c>
      <c r="P76" s="67"/>
      <c r="Q76" s="52" t="s">
        <v>202</v>
      </c>
      <c r="R76" s="53" t="s">
        <v>203</v>
      </c>
      <c r="S76" s="54" t="s">
        <v>204</v>
      </c>
      <c r="T76" s="55" t="s">
        <v>204</v>
      </c>
    </row>
    <row r="77" spans="12:20" ht="19.5" customHeight="1">
      <c r="L77" s="63"/>
      <c r="M77" s="41"/>
      <c r="N77" s="30">
        <f ca="1">RAND()</f>
        <v>0.6984018031118495</v>
      </c>
      <c r="O77" s="31">
        <f t="shared" si="4"/>
        <v>23</v>
      </c>
      <c r="P77" s="66">
        <v>37</v>
      </c>
      <c r="Q77" s="48"/>
      <c r="R77" s="49" t="s">
        <v>205</v>
      </c>
      <c r="S77" s="50" t="s">
        <v>206</v>
      </c>
      <c r="T77" s="51" t="s">
        <v>206</v>
      </c>
    </row>
    <row r="78" spans="12:20" ht="14.25">
      <c r="L78" s="63"/>
      <c r="M78" s="41"/>
      <c r="N78" s="30">
        <f>N77-1</f>
        <v>-0.3015981968881505</v>
      </c>
      <c r="O78" s="31">
        <f t="shared" si="4"/>
        <v>86</v>
      </c>
      <c r="P78" s="67"/>
      <c r="Q78" s="52" t="s">
        <v>207</v>
      </c>
      <c r="R78" s="53" t="s">
        <v>208</v>
      </c>
      <c r="S78" s="54" t="s">
        <v>209</v>
      </c>
      <c r="T78" s="55" t="s">
        <v>209</v>
      </c>
    </row>
    <row r="79" spans="12:20" ht="19.5" customHeight="1">
      <c r="L79" s="63"/>
      <c r="M79" s="41"/>
      <c r="N79" s="30">
        <f ca="1">RAND()</f>
        <v>0.21543536147410958</v>
      </c>
      <c r="O79" s="31">
        <f t="shared" si="4"/>
        <v>48</v>
      </c>
      <c r="P79" s="66">
        <v>38</v>
      </c>
      <c r="Q79" s="48" t="s">
        <v>210</v>
      </c>
      <c r="R79" s="49" t="s">
        <v>211</v>
      </c>
      <c r="S79" s="50" t="s">
        <v>212</v>
      </c>
      <c r="T79" s="51" t="s">
        <v>212</v>
      </c>
    </row>
    <row r="80" spans="12:20" ht="14.25">
      <c r="L80" s="63"/>
      <c r="M80" s="41"/>
      <c r="N80" s="30">
        <f>N79-1</f>
        <v>-0.7845646385258904</v>
      </c>
      <c r="O80" s="31">
        <f t="shared" si="4"/>
        <v>111</v>
      </c>
      <c r="P80" s="67"/>
      <c r="Q80" s="52" t="s">
        <v>213</v>
      </c>
      <c r="R80" s="53" t="s">
        <v>214</v>
      </c>
      <c r="S80" s="54" t="s">
        <v>215</v>
      </c>
      <c r="T80" s="55" t="s">
        <v>215</v>
      </c>
    </row>
    <row r="81" spans="12:20" ht="19.5" customHeight="1">
      <c r="L81" s="63"/>
      <c r="M81" s="41"/>
      <c r="N81" s="30">
        <f ca="1">RAND()</f>
        <v>0.0020120372301539735</v>
      </c>
      <c r="O81" s="31">
        <f t="shared" si="4"/>
        <v>62</v>
      </c>
      <c r="P81" s="66">
        <v>39</v>
      </c>
      <c r="Q81" s="48"/>
      <c r="R81" s="49" t="s">
        <v>216</v>
      </c>
      <c r="S81" s="50" t="s">
        <v>216</v>
      </c>
      <c r="T81" s="51" t="s">
        <v>216</v>
      </c>
    </row>
    <row r="82" spans="12:20" ht="12.75" customHeight="1">
      <c r="L82" s="63"/>
      <c r="M82" s="41"/>
      <c r="N82" s="30">
        <f>N81-1</f>
        <v>-0.997987962769846</v>
      </c>
      <c r="O82" s="31">
        <f t="shared" si="4"/>
        <v>125</v>
      </c>
      <c r="P82" s="67"/>
      <c r="Q82" s="52" t="s">
        <v>181</v>
      </c>
      <c r="R82" s="53" t="s">
        <v>217</v>
      </c>
      <c r="S82" s="54" t="s">
        <v>217</v>
      </c>
      <c r="T82" s="55" t="s">
        <v>217</v>
      </c>
    </row>
    <row r="83" spans="12:20" ht="19.5" customHeight="1">
      <c r="L83" s="63"/>
      <c r="M83" s="41"/>
      <c r="N83" s="30">
        <f ca="1">RAND()</f>
        <v>0.9715446373421739</v>
      </c>
      <c r="O83" s="31">
        <f t="shared" si="4"/>
        <v>4</v>
      </c>
      <c r="P83" s="66">
        <v>40</v>
      </c>
      <c r="Q83" s="48"/>
      <c r="R83" s="49" t="s">
        <v>218</v>
      </c>
      <c r="S83" s="50" t="s">
        <v>218</v>
      </c>
      <c r="T83" s="51" t="s">
        <v>218</v>
      </c>
    </row>
    <row r="84" spans="12:20" ht="12.75" customHeight="1">
      <c r="L84" s="63"/>
      <c r="M84" s="41"/>
      <c r="N84" s="30">
        <f>N83-1</f>
        <v>-0.02845536265782611</v>
      </c>
      <c r="O84" s="31">
        <f t="shared" si="4"/>
        <v>67</v>
      </c>
      <c r="P84" s="67"/>
      <c r="Q84" s="52" t="s">
        <v>219</v>
      </c>
      <c r="R84" s="53" t="s">
        <v>220</v>
      </c>
      <c r="S84" s="54" t="s">
        <v>221</v>
      </c>
      <c r="T84" s="55" t="s">
        <v>221</v>
      </c>
    </row>
    <row r="85" spans="12:20" ht="19.5" customHeight="1">
      <c r="L85" s="63"/>
      <c r="M85" s="41"/>
      <c r="N85" s="30">
        <f ca="1">RAND()</f>
        <v>0.7512103374897636</v>
      </c>
      <c r="O85" s="31">
        <f t="shared" si="4"/>
        <v>21</v>
      </c>
      <c r="P85" s="66">
        <v>41</v>
      </c>
      <c r="Q85" s="48" t="s">
        <v>222</v>
      </c>
      <c r="R85" s="49" t="s">
        <v>223</v>
      </c>
      <c r="S85" s="50" t="s">
        <v>224</v>
      </c>
      <c r="T85" s="51" t="s">
        <v>225</v>
      </c>
    </row>
    <row r="86" spans="12:20" ht="12.75" customHeight="1">
      <c r="L86" s="63"/>
      <c r="M86" s="41"/>
      <c r="N86" s="30">
        <f>N85-1</f>
        <v>-0.24878966251023638</v>
      </c>
      <c r="O86" s="31">
        <f t="shared" si="4"/>
        <v>84</v>
      </c>
      <c r="P86" s="67"/>
      <c r="Q86" s="52" t="s">
        <v>226</v>
      </c>
      <c r="R86" s="53" t="s">
        <v>227</v>
      </c>
      <c r="S86" s="54" t="s">
        <v>228</v>
      </c>
      <c r="T86" s="55" t="s">
        <v>229</v>
      </c>
    </row>
    <row r="87" spans="12:20" ht="19.5" customHeight="1">
      <c r="L87" s="63"/>
      <c r="M87" s="41"/>
      <c r="N87" s="30">
        <f ca="1">RAND()</f>
        <v>0.8480514869685543</v>
      </c>
      <c r="O87" s="31">
        <f t="shared" si="4"/>
        <v>13</v>
      </c>
      <c r="P87" s="66">
        <v>42</v>
      </c>
      <c r="Q87" s="48" t="s">
        <v>230</v>
      </c>
      <c r="R87" s="49" t="s">
        <v>231</v>
      </c>
      <c r="S87" s="50" t="s">
        <v>232</v>
      </c>
      <c r="T87" s="51" t="s">
        <v>231</v>
      </c>
    </row>
    <row r="88" spans="12:20" ht="12.75" customHeight="1">
      <c r="L88" s="63"/>
      <c r="M88" s="41"/>
      <c r="N88" s="30">
        <f>N87-1</f>
        <v>-0.15194851303144574</v>
      </c>
      <c r="O88" s="31">
        <f t="shared" si="4"/>
        <v>76</v>
      </c>
      <c r="P88" s="67"/>
      <c r="Q88" s="52" t="s">
        <v>233</v>
      </c>
      <c r="R88" s="53" t="s">
        <v>234</v>
      </c>
      <c r="S88" s="54" t="s">
        <v>235</v>
      </c>
      <c r="T88" s="55" t="s">
        <v>234</v>
      </c>
    </row>
    <row r="89" spans="12:20" ht="19.5" customHeight="1">
      <c r="L89" s="63"/>
      <c r="M89" s="41"/>
      <c r="N89" s="30">
        <f ca="1">RAND()</f>
        <v>0.924980518171366</v>
      </c>
      <c r="O89" s="31">
        <f t="shared" si="4"/>
        <v>7</v>
      </c>
      <c r="P89" s="66">
        <v>43</v>
      </c>
      <c r="Q89" s="48" t="s">
        <v>236</v>
      </c>
      <c r="R89" s="49" t="s">
        <v>237</v>
      </c>
      <c r="S89" s="50" t="s">
        <v>238</v>
      </c>
      <c r="T89" s="51" t="s">
        <v>238</v>
      </c>
    </row>
    <row r="90" spans="12:20" ht="12.75" customHeight="1">
      <c r="L90" s="63"/>
      <c r="M90" s="41"/>
      <c r="N90" s="30">
        <f>N89-1</f>
        <v>-0.07501948182863405</v>
      </c>
      <c r="O90" s="31">
        <f t="shared" si="4"/>
        <v>70</v>
      </c>
      <c r="P90" s="67"/>
      <c r="Q90" s="52" t="s">
        <v>239</v>
      </c>
      <c r="R90" s="53" t="s">
        <v>240</v>
      </c>
      <c r="S90" s="54" t="s">
        <v>241</v>
      </c>
      <c r="T90" s="55" t="s">
        <v>241</v>
      </c>
    </row>
    <row r="91" spans="12:20" ht="19.5" customHeight="1">
      <c r="L91" s="63"/>
      <c r="M91" s="41"/>
      <c r="N91" s="30">
        <f ca="1">RAND()</f>
        <v>0.44499596098500227</v>
      </c>
      <c r="O91" s="31">
        <f t="shared" si="4"/>
        <v>37</v>
      </c>
      <c r="P91" s="66">
        <v>44</v>
      </c>
      <c r="Q91" s="48" t="s">
        <v>242</v>
      </c>
      <c r="R91" s="49" t="s">
        <v>243</v>
      </c>
      <c r="S91" s="50" t="s">
        <v>244</v>
      </c>
      <c r="T91" s="51" t="s">
        <v>245</v>
      </c>
    </row>
    <row r="92" spans="12:20" ht="14.25">
      <c r="L92" s="63"/>
      <c r="M92" s="41"/>
      <c r="N92" s="30">
        <f>N91-1</f>
        <v>-0.5550040390149977</v>
      </c>
      <c r="O92" s="31">
        <f t="shared" si="4"/>
        <v>100</v>
      </c>
      <c r="P92" s="67"/>
      <c r="Q92" s="52" t="s">
        <v>246</v>
      </c>
      <c r="R92" s="53" t="s">
        <v>247</v>
      </c>
      <c r="S92" s="54" t="s">
        <v>248</v>
      </c>
      <c r="T92" s="55" t="s">
        <v>249</v>
      </c>
    </row>
    <row r="93" spans="12:20" ht="19.5" customHeight="1">
      <c r="L93" s="63"/>
      <c r="M93" s="41"/>
      <c r="N93" s="30">
        <f ca="1">RAND()</f>
        <v>0.516659833707295</v>
      </c>
      <c r="O93" s="31">
        <f t="shared" si="4"/>
        <v>34</v>
      </c>
      <c r="P93" s="66">
        <v>45</v>
      </c>
      <c r="Q93" s="48"/>
      <c r="R93" s="49" t="s">
        <v>413</v>
      </c>
      <c r="S93" s="50" t="s">
        <v>414</v>
      </c>
      <c r="T93" s="51" t="s">
        <v>414</v>
      </c>
    </row>
    <row r="94" spans="12:20" ht="14.25">
      <c r="L94" s="63"/>
      <c r="M94" s="41"/>
      <c r="N94" s="30">
        <f>N93-1</f>
        <v>-0.48334016629270504</v>
      </c>
      <c r="O94" s="31">
        <f t="shared" si="4"/>
        <v>97</v>
      </c>
      <c r="P94" s="67"/>
      <c r="Q94" s="52" t="s">
        <v>250</v>
      </c>
      <c r="R94" s="53" t="s">
        <v>251</v>
      </c>
      <c r="S94" s="54" t="s">
        <v>252</v>
      </c>
      <c r="T94" s="55" t="s">
        <v>252</v>
      </c>
    </row>
    <row r="95" spans="12:20" ht="19.5" customHeight="1">
      <c r="L95" s="63"/>
      <c r="M95" s="41"/>
      <c r="N95" s="30">
        <f ca="1">RAND()</f>
        <v>0.32755383934377846</v>
      </c>
      <c r="O95" s="31">
        <f t="shared" si="4"/>
        <v>43</v>
      </c>
      <c r="P95" s="66">
        <v>46</v>
      </c>
      <c r="Q95" s="48"/>
      <c r="R95" s="49" t="s">
        <v>253</v>
      </c>
      <c r="S95" s="50" t="s">
        <v>254</v>
      </c>
      <c r="T95" s="51" t="s">
        <v>254</v>
      </c>
    </row>
    <row r="96" spans="12:20" ht="12.75" customHeight="1">
      <c r="L96" s="63"/>
      <c r="M96" s="41"/>
      <c r="N96" s="30">
        <f>N95-1</f>
        <v>-0.6724461606562215</v>
      </c>
      <c r="O96" s="31">
        <f t="shared" si="4"/>
        <v>106</v>
      </c>
      <c r="P96" s="67"/>
      <c r="Q96" s="52" t="s">
        <v>255</v>
      </c>
      <c r="R96" s="53" t="s">
        <v>256</v>
      </c>
      <c r="S96" s="54" t="s">
        <v>257</v>
      </c>
      <c r="T96" s="55" t="s">
        <v>257</v>
      </c>
    </row>
    <row r="97" spans="12:20" ht="19.5" customHeight="1">
      <c r="L97" s="63"/>
      <c r="M97" s="41"/>
      <c r="N97" s="30">
        <f ca="1">RAND()</f>
        <v>0.11758319524828953</v>
      </c>
      <c r="O97" s="31">
        <f t="shared" si="4"/>
        <v>52</v>
      </c>
      <c r="P97" s="66">
        <v>47</v>
      </c>
      <c r="Q97" s="48"/>
      <c r="R97" s="49" t="s">
        <v>258</v>
      </c>
      <c r="S97" s="50" t="s">
        <v>259</v>
      </c>
      <c r="T97" s="51" t="s">
        <v>260</v>
      </c>
    </row>
    <row r="98" spans="12:20" ht="12.75" customHeight="1">
      <c r="L98" s="63"/>
      <c r="M98" s="41"/>
      <c r="N98" s="30">
        <f>N97-1</f>
        <v>-0.8824168047517105</v>
      </c>
      <c r="O98" s="31">
        <f t="shared" si="4"/>
        <v>115</v>
      </c>
      <c r="P98" s="67"/>
      <c r="Q98" s="52" t="s">
        <v>261</v>
      </c>
      <c r="R98" s="53" t="s">
        <v>262</v>
      </c>
      <c r="S98" s="54" t="s">
        <v>263</v>
      </c>
      <c r="T98" s="55" t="s">
        <v>264</v>
      </c>
    </row>
    <row r="99" spans="12:20" ht="19.5" customHeight="1">
      <c r="L99" s="63"/>
      <c r="M99" s="41"/>
      <c r="N99" s="30">
        <f ca="1">RAND()</f>
        <v>0.9958875334514672</v>
      </c>
      <c r="O99" s="31">
        <f t="shared" si="4"/>
        <v>2</v>
      </c>
      <c r="P99" s="66">
        <v>48</v>
      </c>
      <c r="Q99" s="48"/>
      <c r="R99" s="49" t="s">
        <v>265</v>
      </c>
      <c r="S99" s="50" t="s">
        <v>266</v>
      </c>
      <c r="T99" s="51" t="s">
        <v>266</v>
      </c>
    </row>
    <row r="100" spans="12:20" ht="12.75" customHeight="1">
      <c r="L100" s="63"/>
      <c r="M100" s="41"/>
      <c r="N100" s="30">
        <f>N99-1</f>
        <v>-0.004112466548532812</v>
      </c>
      <c r="O100" s="31">
        <f t="shared" si="4"/>
        <v>65</v>
      </c>
      <c r="P100" s="67"/>
      <c r="Q100" s="52" t="s">
        <v>267</v>
      </c>
      <c r="R100" s="53" t="s">
        <v>268</v>
      </c>
      <c r="S100" s="54" t="s">
        <v>269</v>
      </c>
      <c r="T100" s="55" t="s">
        <v>269</v>
      </c>
    </row>
    <row r="101" spans="12:20" ht="19.5" customHeight="1">
      <c r="L101" s="63"/>
      <c r="M101" s="41"/>
      <c r="N101" s="30">
        <f ca="1">RAND()</f>
        <v>0.8227930268592578</v>
      </c>
      <c r="O101" s="31">
        <f aca="true" t="shared" si="5" ref="O101:O130">RANK(N101,N$5:N$130)</f>
        <v>16</v>
      </c>
      <c r="P101" s="66">
        <v>49</v>
      </c>
      <c r="Q101" s="48"/>
      <c r="R101" s="49" t="s">
        <v>415</v>
      </c>
      <c r="S101" s="50" t="s">
        <v>416</v>
      </c>
      <c r="T101" s="51" t="s">
        <v>416</v>
      </c>
    </row>
    <row r="102" spans="12:20" ht="12.75" customHeight="1">
      <c r="L102" s="63"/>
      <c r="M102" s="41"/>
      <c r="N102" s="30">
        <f>N101-1</f>
        <v>-0.17720697314074219</v>
      </c>
      <c r="O102" s="31">
        <f t="shared" si="5"/>
        <v>79</v>
      </c>
      <c r="P102" s="67"/>
      <c r="Q102" s="52" t="s">
        <v>270</v>
      </c>
      <c r="R102" s="53" t="s">
        <v>271</v>
      </c>
      <c r="S102" s="54" t="s">
        <v>272</v>
      </c>
      <c r="T102" s="55" t="s">
        <v>272</v>
      </c>
    </row>
    <row r="103" spans="12:20" ht="19.5" customHeight="1">
      <c r="L103" s="63"/>
      <c r="M103" s="41"/>
      <c r="N103" s="30">
        <f ca="1">RAND()</f>
        <v>0.8616437847709957</v>
      </c>
      <c r="O103" s="31">
        <f t="shared" si="5"/>
        <v>10</v>
      </c>
      <c r="P103" s="66">
        <v>50</v>
      </c>
      <c r="Q103" s="48" t="s">
        <v>273</v>
      </c>
      <c r="R103" s="49" t="s">
        <v>274</v>
      </c>
      <c r="S103" s="50" t="s">
        <v>275</v>
      </c>
      <c r="T103" s="51" t="s">
        <v>276</v>
      </c>
    </row>
    <row r="104" spans="12:20" ht="12.75" customHeight="1">
      <c r="L104" s="63"/>
      <c r="M104" s="41"/>
      <c r="N104" s="30">
        <f>N103-1</f>
        <v>-0.13835621522900432</v>
      </c>
      <c r="O104" s="31">
        <f t="shared" si="5"/>
        <v>73</v>
      </c>
      <c r="P104" s="67"/>
      <c r="Q104" s="52" t="s">
        <v>277</v>
      </c>
      <c r="R104" s="53" t="s">
        <v>278</v>
      </c>
      <c r="S104" s="54" t="s">
        <v>279</v>
      </c>
      <c r="T104" s="55" t="s">
        <v>280</v>
      </c>
    </row>
    <row r="105" spans="12:20" ht="19.5" customHeight="1">
      <c r="L105" s="63"/>
      <c r="M105" s="41"/>
      <c r="N105" s="30">
        <f ca="1">RAND()</f>
        <v>0.4149372359485719</v>
      </c>
      <c r="O105" s="31">
        <f t="shared" si="5"/>
        <v>40</v>
      </c>
      <c r="P105" s="66">
        <v>51</v>
      </c>
      <c r="Q105" s="48" t="s">
        <v>281</v>
      </c>
      <c r="R105" s="49" t="s">
        <v>282</v>
      </c>
      <c r="S105" s="50" t="s">
        <v>283</v>
      </c>
      <c r="T105" s="51" t="s">
        <v>283</v>
      </c>
    </row>
    <row r="106" spans="12:20" ht="12.75" customHeight="1">
      <c r="L106" s="65"/>
      <c r="M106" s="41"/>
      <c r="N106" s="30">
        <f>N105-1</f>
        <v>-0.5850627640514281</v>
      </c>
      <c r="O106" s="31">
        <f t="shared" si="5"/>
        <v>103</v>
      </c>
      <c r="P106" s="67"/>
      <c r="Q106" s="52" t="s">
        <v>284</v>
      </c>
      <c r="R106" s="53" t="s">
        <v>285</v>
      </c>
      <c r="S106" s="54" t="s">
        <v>286</v>
      </c>
      <c r="T106" s="55" t="s">
        <v>286</v>
      </c>
    </row>
    <row r="107" spans="12:20" ht="19.5" customHeight="1">
      <c r="L107" s="65"/>
      <c r="M107" s="41"/>
      <c r="N107" s="30">
        <f ca="1">RAND()</f>
        <v>0.30992125092466005</v>
      </c>
      <c r="O107" s="31">
        <f t="shared" si="5"/>
        <v>44</v>
      </c>
      <c r="P107" s="66">
        <v>52</v>
      </c>
      <c r="Q107" s="48" t="s">
        <v>287</v>
      </c>
      <c r="R107" s="49" t="s">
        <v>288</v>
      </c>
      <c r="S107" s="50" t="s">
        <v>289</v>
      </c>
      <c r="T107" s="51" t="s">
        <v>289</v>
      </c>
    </row>
    <row r="108" spans="12:20" ht="13.5">
      <c r="L108" s="65"/>
      <c r="M108" s="41"/>
      <c r="N108" s="30">
        <f>N107-1</f>
        <v>-0.69007874907534</v>
      </c>
      <c r="O108" s="31">
        <f t="shared" si="5"/>
        <v>107</v>
      </c>
      <c r="P108" s="67"/>
      <c r="Q108" s="52" t="s">
        <v>290</v>
      </c>
      <c r="R108" s="53" t="s">
        <v>291</v>
      </c>
      <c r="S108" s="54" t="s">
        <v>292</v>
      </c>
      <c r="T108" s="55" t="s">
        <v>292</v>
      </c>
    </row>
    <row r="109" spans="12:20" ht="19.5" customHeight="1">
      <c r="L109" s="65"/>
      <c r="M109" s="41"/>
      <c r="N109" s="30">
        <f ca="1">RAND()</f>
        <v>0.9479323310863728</v>
      </c>
      <c r="O109" s="31">
        <f t="shared" si="5"/>
        <v>5</v>
      </c>
      <c r="P109" s="66">
        <v>53</v>
      </c>
      <c r="Q109" s="48"/>
      <c r="R109" s="49" t="s">
        <v>293</v>
      </c>
      <c r="S109" s="50" t="s">
        <v>294</v>
      </c>
      <c r="T109" s="51" t="s">
        <v>295</v>
      </c>
    </row>
    <row r="110" spans="12:20" ht="12.75" customHeight="1">
      <c r="L110" s="65"/>
      <c r="M110" s="41"/>
      <c r="N110" s="30">
        <f>N109-1</f>
        <v>-0.05206766891362724</v>
      </c>
      <c r="O110" s="31">
        <f t="shared" si="5"/>
        <v>68</v>
      </c>
      <c r="P110" s="67"/>
      <c r="Q110" s="52" t="s">
        <v>296</v>
      </c>
      <c r="R110" s="53" t="s">
        <v>297</v>
      </c>
      <c r="S110" s="54" t="s">
        <v>298</v>
      </c>
      <c r="T110" s="55" t="s">
        <v>299</v>
      </c>
    </row>
    <row r="111" spans="12:20" ht="19.5" customHeight="1">
      <c r="L111" s="65"/>
      <c r="M111" s="41"/>
      <c r="N111" s="30">
        <f ca="1">RAND()</f>
        <v>0.8547505992668674</v>
      </c>
      <c r="O111" s="31">
        <f t="shared" si="5"/>
        <v>12</v>
      </c>
      <c r="P111" s="66">
        <v>54</v>
      </c>
      <c r="Q111" s="48"/>
      <c r="R111" s="49" t="s">
        <v>300</v>
      </c>
      <c r="S111" s="50" t="s">
        <v>301</v>
      </c>
      <c r="T111" s="51" t="s">
        <v>302</v>
      </c>
    </row>
    <row r="112" spans="12:20" ht="12.75" customHeight="1">
      <c r="L112" s="65"/>
      <c r="M112" s="41"/>
      <c r="N112" s="30">
        <f>N111-1</f>
        <v>-0.14524940073313264</v>
      </c>
      <c r="O112" s="31">
        <f t="shared" si="5"/>
        <v>75</v>
      </c>
      <c r="P112" s="67"/>
      <c r="Q112" s="52" t="s">
        <v>303</v>
      </c>
      <c r="R112" s="53" t="s">
        <v>304</v>
      </c>
      <c r="S112" s="54" t="s">
        <v>305</v>
      </c>
      <c r="T112" s="55" t="s">
        <v>306</v>
      </c>
    </row>
    <row r="113" spans="12:20" ht="19.5" customHeight="1">
      <c r="L113" s="65"/>
      <c r="M113" s="41"/>
      <c r="N113" s="30">
        <f ca="1">RAND()</f>
        <v>0.7169623999043555</v>
      </c>
      <c r="O113" s="31">
        <f t="shared" si="5"/>
        <v>22</v>
      </c>
      <c r="P113" s="66">
        <v>55</v>
      </c>
      <c r="Q113" s="48"/>
      <c r="R113" s="49" t="s">
        <v>307</v>
      </c>
      <c r="S113" s="50" t="s">
        <v>308</v>
      </c>
      <c r="T113" s="51" t="s">
        <v>309</v>
      </c>
    </row>
    <row r="114" spans="12:20" ht="13.5">
      <c r="L114" s="65"/>
      <c r="M114" s="41"/>
      <c r="N114" s="30">
        <f>N113-1</f>
        <v>-0.2830376000956445</v>
      </c>
      <c r="O114" s="31">
        <f t="shared" si="5"/>
        <v>85</v>
      </c>
      <c r="P114" s="67"/>
      <c r="Q114" s="52" t="s">
        <v>310</v>
      </c>
      <c r="R114" s="53" t="s">
        <v>311</v>
      </c>
      <c r="S114" s="54" t="s">
        <v>312</v>
      </c>
      <c r="T114" s="55" t="s">
        <v>313</v>
      </c>
    </row>
    <row r="115" spans="12:20" ht="19.5" customHeight="1">
      <c r="L115" s="65"/>
      <c r="M115" s="41"/>
      <c r="N115" s="30">
        <f ca="1">RAND()</f>
        <v>0.49905646067543774</v>
      </c>
      <c r="O115" s="31">
        <f t="shared" si="5"/>
        <v>35</v>
      </c>
      <c r="P115" s="66">
        <v>56</v>
      </c>
      <c r="Q115" s="48"/>
      <c r="R115" s="49" t="s">
        <v>314</v>
      </c>
      <c r="S115" s="50" t="s">
        <v>315</v>
      </c>
      <c r="T115" s="51" t="s">
        <v>315</v>
      </c>
    </row>
    <row r="116" spans="12:20" ht="13.5">
      <c r="L116" s="65"/>
      <c r="M116" s="41"/>
      <c r="N116" s="30">
        <f>N115-1</f>
        <v>-0.5009435393245623</v>
      </c>
      <c r="O116" s="31">
        <f t="shared" si="5"/>
        <v>98</v>
      </c>
      <c r="P116" s="67"/>
      <c r="Q116" s="52" t="s">
        <v>316</v>
      </c>
      <c r="R116" s="53" t="s">
        <v>317</v>
      </c>
      <c r="S116" s="54" t="s">
        <v>318</v>
      </c>
      <c r="T116" s="55" t="s">
        <v>318</v>
      </c>
    </row>
    <row r="117" spans="12:20" ht="19.5" customHeight="1">
      <c r="L117" s="65"/>
      <c r="M117" s="41"/>
      <c r="N117" s="30">
        <f ca="1">RAND()</f>
        <v>0.44482729347405225</v>
      </c>
      <c r="O117" s="31">
        <f t="shared" si="5"/>
        <v>38</v>
      </c>
      <c r="P117" s="66">
        <v>57</v>
      </c>
      <c r="Q117" s="48" t="s">
        <v>319</v>
      </c>
      <c r="R117" s="49" t="s">
        <v>320</v>
      </c>
      <c r="S117" s="50" t="s">
        <v>321</v>
      </c>
      <c r="T117" s="51" t="s">
        <v>321</v>
      </c>
    </row>
    <row r="118" spans="12:20" ht="13.5">
      <c r="L118" s="65"/>
      <c r="M118" s="41"/>
      <c r="N118" s="30">
        <f>N117-1</f>
        <v>-0.5551727065259477</v>
      </c>
      <c r="O118" s="31">
        <f t="shared" si="5"/>
        <v>101</v>
      </c>
      <c r="P118" s="67"/>
      <c r="Q118" s="52" t="s">
        <v>322</v>
      </c>
      <c r="R118" s="53" t="s">
        <v>323</v>
      </c>
      <c r="S118" s="54" t="s">
        <v>324</v>
      </c>
      <c r="T118" s="55" t="s">
        <v>324</v>
      </c>
    </row>
    <row r="119" spans="12:20" ht="19.5" customHeight="1">
      <c r="L119" s="65"/>
      <c r="N119" s="30">
        <f ca="1">RAND()</f>
        <v>0.8601762086671902</v>
      </c>
      <c r="O119" s="31">
        <f t="shared" si="5"/>
        <v>11</v>
      </c>
      <c r="P119" s="66">
        <v>58</v>
      </c>
      <c r="Q119" s="48" t="s">
        <v>325</v>
      </c>
      <c r="R119" s="49" t="s">
        <v>326</v>
      </c>
      <c r="S119" s="50" t="s">
        <v>327</v>
      </c>
      <c r="T119" s="51" t="s">
        <v>327</v>
      </c>
    </row>
    <row r="120" spans="12:20" ht="13.5">
      <c r="L120" s="65"/>
      <c r="N120" s="30">
        <f>N119-1</f>
        <v>-0.13982379133280975</v>
      </c>
      <c r="O120" s="31">
        <f t="shared" si="5"/>
        <v>74</v>
      </c>
      <c r="P120" s="67"/>
      <c r="Q120" s="52" t="s">
        <v>328</v>
      </c>
      <c r="R120" s="53" t="s">
        <v>329</v>
      </c>
      <c r="S120" s="54" t="s">
        <v>330</v>
      </c>
      <c r="T120" s="55" t="s">
        <v>330</v>
      </c>
    </row>
    <row r="121" spans="12:20" ht="19.5" customHeight="1">
      <c r="L121" s="65"/>
      <c r="N121" s="30">
        <f ca="1">RAND()</f>
        <v>0.0018723204753978706</v>
      </c>
      <c r="O121" s="31">
        <f t="shared" si="5"/>
        <v>63</v>
      </c>
      <c r="P121" s="66">
        <v>59</v>
      </c>
      <c r="Q121" s="48"/>
      <c r="R121" s="49" t="s">
        <v>331</v>
      </c>
      <c r="S121" s="50" t="s">
        <v>332</v>
      </c>
      <c r="T121" s="51" t="s">
        <v>333</v>
      </c>
    </row>
    <row r="122" spans="14:20" ht="13.5">
      <c r="N122" s="30">
        <f>N121-1</f>
        <v>-0.9981276795246021</v>
      </c>
      <c r="O122" s="31">
        <f t="shared" si="5"/>
        <v>126</v>
      </c>
      <c r="P122" s="67"/>
      <c r="Q122" s="52" t="s">
        <v>334</v>
      </c>
      <c r="R122" s="53" t="s">
        <v>335</v>
      </c>
      <c r="S122" s="54" t="s">
        <v>336</v>
      </c>
      <c r="T122" s="55" t="s">
        <v>337</v>
      </c>
    </row>
    <row r="123" spans="14:20" ht="19.5" customHeight="1">
      <c r="N123" s="30">
        <f ca="1">RAND()</f>
        <v>0.5993863888824873</v>
      </c>
      <c r="O123" s="31">
        <f t="shared" si="5"/>
        <v>29</v>
      </c>
      <c r="P123" s="66">
        <v>60</v>
      </c>
      <c r="Q123" s="48"/>
      <c r="R123" s="49" t="s">
        <v>338</v>
      </c>
      <c r="S123" s="50" t="s">
        <v>339</v>
      </c>
      <c r="T123" s="51" t="s">
        <v>339</v>
      </c>
    </row>
    <row r="124" spans="14:20" ht="13.5">
      <c r="N124" s="30">
        <f>N123-1</f>
        <v>-0.4006136111175127</v>
      </c>
      <c r="O124" s="31">
        <f t="shared" si="5"/>
        <v>92</v>
      </c>
      <c r="P124" s="67"/>
      <c r="Q124" s="52" t="s">
        <v>340</v>
      </c>
      <c r="R124" s="53" t="s">
        <v>341</v>
      </c>
      <c r="S124" s="54" t="s">
        <v>342</v>
      </c>
      <c r="T124" s="55" t="s">
        <v>342</v>
      </c>
    </row>
    <row r="125" spans="14:20" ht="19.5" customHeight="1">
      <c r="N125" s="30">
        <f ca="1">RAND()</f>
        <v>0.7850522149077497</v>
      </c>
      <c r="O125" s="31">
        <f t="shared" si="5"/>
        <v>19</v>
      </c>
      <c r="P125" s="66">
        <v>61</v>
      </c>
      <c r="Q125" s="48" t="s">
        <v>343</v>
      </c>
      <c r="R125" s="49" t="s">
        <v>344</v>
      </c>
      <c r="S125" s="50" t="s">
        <v>345</v>
      </c>
      <c r="T125" s="51" t="s">
        <v>346</v>
      </c>
    </row>
    <row r="126" spans="14:20" ht="13.5">
      <c r="N126" s="30">
        <f>N125-1</f>
        <v>-0.21494778509225032</v>
      </c>
      <c r="O126" s="31">
        <f t="shared" si="5"/>
        <v>82</v>
      </c>
      <c r="P126" s="67"/>
      <c r="Q126" s="52" t="s">
        <v>347</v>
      </c>
      <c r="R126" s="53" t="s">
        <v>348</v>
      </c>
      <c r="S126" s="54" t="s">
        <v>349</v>
      </c>
      <c r="T126" s="55" t="s">
        <v>350</v>
      </c>
    </row>
    <row r="127" spans="14:20" ht="19.5" customHeight="1">
      <c r="N127" s="30">
        <f ca="1">RAND()</f>
        <v>0.2091296090095991</v>
      </c>
      <c r="O127" s="31">
        <f t="shared" si="5"/>
        <v>49</v>
      </c>
      <c r="P127" s="66">
        <v>62</v>
      </c>
      <c r="Q127" s="48" t="s">
        <v>351</v>
      </c>
      <c r="R127" s="49" t="s">
        <v>0</v>
      </c>
      <c r="S127" s="50" t="s">
        <v>1</v>
      </c>
      <c r="T127" s="51" t="s">
        <v>1</v>
      </c>
    </row>
    <row r="128" spans="14:20" ht="12.75" customHeight="1">
      <c r="N128" s="30">
        <f>N127-1</f>
        <v>-0.7908703909904009</v>
      </c>
      <c r="O128" s="31">
        <f t="shared" si="5"/>
        <v>112</v>
      </c>
      <c r="P128" s="67"/>
      <c r="Q128" s="52" t="s">
        <v>352</v>
      </c>
      <c r="R128" s="53" t="s">
        <v>353</v>
      </c>
      <c r="S128" s="54" t="s">
        <v>354</v>
      </c>
      <c r="T128" s="55" t="s">
        <v>354</v>
      </c>
    </row>
    <row r="129" spans="14:20" ht="19.5" customHeight="1">
      <c r="N129" s="30">
        <f ca="1">RAND()</f>
        <v>0.07321708327269616</v>
      </c>
      <c r="O129" s="31">
        <f t="shared" si="5"/>
        <v>56</v>
      </c>
      <c r="P129" s="66">
        <v>63</v>
      </c>
      <c r="Q129" s="48"/>
      <c r="R129" s="49" t="s">
        <v>2</v>
      </c>
      <c r="S129" s="50" t="s">
        <v>3</v>
      </c>
      <c r="T129" s="51" t="s">
        <v>4</v>
      </c>
    </row>
    <row r="130" spans="14:20" ht="12.75" customHeight="1">
      <c r="N130" s="30">
        <f>N129-1</f>
        <v>-0.9267829167273038</v>
      </c>
      <c r="O130" s="31">
        <f t="shared" si="5"/>
        <v>119</v>
      </c>
      <c r="P130" s="67"/>
      <c r="Q130" s="52" t="s">
        <v>355</v>
      </c>
      <c r="R130" s="53" t="s">
        <v>356</v>
      </c>
      <c r="S130" s="54" t="s">
        <v>5</v>
      </c>
      <c r="T130" s="55" t="s">
        <v>357</v>
      </c>
    </row>
    <row r="131" ht="19.5" customHeight="1">
      <c r="P131" s="13"/>
    </row>
    <row r="132" ht="12.75" customHeight="1">
      <c r="P132" s="13"/>
    </row>
    <row r="133" ht="19.5" customHeight="1">
      <c r="P133" s="13"/>
    </row>
    <row r="134" ht="13.5">
      <c r="P134" s="13"/>
    </row>
    <row r="135" ht="19.5" customHeight="1">
      <c r="P135" s="13"/>
    </row>
    <row r="136" ht="12.75" customHeight="1"/>
    <row r="137" ht="19.5" customHeight="1"/>
    <row r="139" ht="19.5" customHeight="1"/>
    <row r="141" ht="19.5" customHeight="1"/>
    <row r="143" ht="19.5" customHeight="1"/>
    <row r="144" ht="12.75" customHeight="1"/>
    <row r="145" ht="19.5" customHeight="1"/>
    <row r="147" ht="19.5" customHeight="1"/>
    <row r="149" ht="19.5" customHeight="1"/>
    <row r="151" ht="19.5" customHeight="1"/>
    <row r="153" ht="19.5" customHeight="1"/>
    <row r="155" ht="19.5" customHeight="1"/>
    <row r="157" ht="19.5" customHeight="1"/>
    <row r="158" ht="12.75" customHeight="1"/>
    <row r="159" ht="19.5" customHeight="1"/>
    <row r="160" ht="12.75" customHeight="1"/>
    <row r="161" ht="19.5" customHeight="1"/>
    <row r="162" ht="12.75" customHeight="1"/>
    <row r="163" ht="19.5" customHeight="1"/>
    <row r="164" ht="12.75" customHeight="1"/>
    <row r="165" ht="19.5" customHeight="1"/>
    <row r="166" ht="12.75" customHeight="1"/>
    <row r="167" ht="19.5" customHeight="1"/>
    <row r="168" ht="12.75" customHeight="1"/>
    <row r="169" ht="19.5" customHeight="1"/>
    <row r="170" ht="12.75" customHeight="1"/>
    <row r="171" ht="19.5" customHeight="1"/>
    <row r="172" ht="12.75" customHeight="1"/>
    <row r="173" ht="19.5" customHeight="1"/>
    <row r="174" ht="12.75" customHeight="1"/>
    <row r="175" ht="19.5" customHeight="1"/>
    <row r="176" ht="12.75" customHeight="1"/>
    <row r="177" ht="19.5" customHeight="1"/>
    <row r="178" ht="12.75" customHeight="1"/>
    <row r="179" ht="19.5" customHeight="1"/>
    <row r="180" ht="12.75" customHeight="1"/>
    <row r="181" ht="19.5" customHeight="1"/>
    <row r="182" ht="12.75" customHeight="1"/>
    <row r="183" ht="19.5" customHeight="1"/>
    <row r="184" ht="12.75" customHeight="1"/>
    <row r="185" ht="19.5" customHeight="1"/>
    <row r="186" ht="12.75" customHeight="1"/>
    <row r="187" ht="19.5" customHeight="1"/>
    <row r="188" ht="12.75" customHeight="1"/>
    <row r="189" ht="19.5" customHeight="1"/>
    <row r="190" ht="12.75" customHeight="1"/>
    <row r="191" ht="19.5" customHeight="1"/>
    <row r="192" ht="12.75" customHeight="1"/>
    <row r="193" ht="19.5" customHeight="1"/>
    <row r="194" ht="12.75" customHeight="1"/>
    <row r="195" ht="19.5" customHeight="1"/>
    <row r="196" ht="12.75" customHeight="1"/>
    <row r="197" ht="19.5" customHeight="1"/>
    <row r="198" ht="12.75" customHeight="1"/>
    <row r="199" ht="19.5" customHeight="1"/>
    <row r="200" ht="12.75" customHeight="1"/>
    <row r="201" ht="19.5" customHeight="1"/>
    <row r="202" ht="12.75" customHeight="1"/>
    <row r="203" ht="19.5" customHeight="1"/>
    <row r="204" ht="12.75" customHeight="1"/>
    <row r="205" ht="19.5" customHeight="1"/>
    <row r="206" ht="12.75" customHeight="1"/>
    <row r="207" ht="19.5" customHeight="1"/>
    <row r="208" ht="12.75" customHeight="1"/>
    <row r="209" ht="19.5" customHeight="1"/>
    <row r="210" ht="12.75" customHeight="1"/>
    <row r="211" ht="19.5" customHeight="1"/>
    <row r="212" ht="12.75" customHeight="1"/>
    <row r="213" ht="19.5" customHeight="1"/>
    <row r="214" ht="12.75" customHeight="1"/>
    <row r="215" ht="19.5" customHeight="1"/>
    <row r="216" ht="12.75" customHeight="1"/>
    <row r="217" ht="19.5" customHeight="1"/>
    <row r="218" ht="12.75" customHeight="1"/>
    <row r="219" ht="19.5" customHeight="1"/>
    <row r="220" ht="12.75" customHeight="1"/>
    <row r="221" ht="19.5" customHeight="1"/>
    <row r="222" ht="12.75" customHeight="1"/>
    <row r="223" ht="19.5" customHeight="1"/>
    <row r="224" ht="12.75" customHeight="1"/>
    <row r="225" ht="19.5" customHeight="1"/>
    <row r="227" ht="19.5" customHeight="1"/>
    <row r="228" ht="12.75" customHeight="1"/>
    <row r="229" ht="19.5" customHeight="1"/>
    <row r="231" ht="19.5" customHeight="1"/>
    <row r="232" ht="12.75" customHeight="1"/>
    <row r="233" ht="19.5" customHeight="1"/>
    <row r="234" ht="12.75" customHeight="1"/>
    <row r="235" ht="19.5" customHeight="1"/>
    <row r="237" ht="19.5" customHeight="1"/>
    <row r="239" ht="19.5" customHeight="1"/>
    <row r="240" ht="12.75" customHeight="1"/>
    <row r="241" ht="19.5" customHeight="1"/>
    <row r="242" ht="12.75" customHeight="1"/>
    <row r="243" ht="19.5" customHeight="1"/>
    <row r="244" ht="12.75" customHeight="1"/>
    <row r="245" ht="19.5" customHeight="1"/>
    <row r="246" ht="12.75" customHeight="1"/>
    <row r="247" ht="19.5" customHeight="1"/>
    <row r="248" ht="12.75" customHeight="1"/>
    <row r="249" ht="19.5" customHeight="1"/>
    <row r="250" ht="12.75" customHeight="1"/>
    <row r="251" ht="19.5" customHeight="1"/>
    <row r="252" ht="12.75" customHeight="1"/>
    <row r="253" ht="19.5" customHeight="1"/>
    <row r="254" ht="12.75" customHeight="1"/>
    <row r="255" ht="19.5" customHeight="1"/>
    <row r="256" ht="12.75" customHeight="1"/>
    <row r="257" ht="19.5" customHeight="1"/>
    <row r="258" ht="12.75" customHeight="1"/>
    <row r="259" ht="19.5" customHeight="1"/>
    <row r="260" ht="12.75" customHeight="1"/>
    <row r="261" ht="19.5" customHeight="1"/>
    <row r="262" ht="12.75" customHeight="1"/>
    <row r="263" ht="19.5" customHeight="1"/>
    <row r="264" ht="12.75" customHeight="1"/>
    <row r="265" ht="19.5" customHeight="1"/>
    <row r="266" ht="12.75" customHeight="1"/>
    <row r="267" ht="19.5" customHeight="1"/>
    <row r="268" ht="12.75" customHeight="1"/>
    <row r="269" ht="19.5" customHeight="1"/>
    <row r="270" ht="12.75" customHeight="1"/>
    <row r="271" ht="19.5" customHeight="1"/>
    <row r="272" ht="12.75" customHeight="1"/>
    <row r="273" ht="19.5" customHeight="1"/>
    <row r="274" ht="12.75" customHeight="1"/>
    <row r="275" ht="19.5" customHeight="1"/>
    <row r="276" ht="12.75" customHeight="1"/>
    <row r="277" ht="19.5" customHeight="1"/>
    <row r="278" ht="12.75" customHeight="1"/>
    <row r="279" ht="19.5" customHeight="1"/>
    <row r="280" ht="12.75" customHeight="1"/>
    <row r="281" ht="19.5" customHeight="1"/>
    <row r="282" ht="12.75" customHeight="1"/>
    <row r="283" ht="19.5" customHeight="1"/>
    <row r="284" ht="12.75" customHeight="1"/>
    <row r="285" ht="19.5" customHeight="1"/>
    <row r="286" ht="12.7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mergeCells count="103">
    <mergeCell ref="P127:P128"/>
    <mergeCell ref="P125:P126"/>
    <mergeCell ref="P129:P130"/>
    <mergeCell ref="P123:P124"/>
    <mergeCell ref="P121:P122"/>
    <mergeCell ref="P119:P120"/>
    <mergeCell ref="P117:P118"/>
    <mergeCell ref="P115:P116"/>
    <mergeCell ref="P113:P114"/>
    <mergeCell ref="P111:P112"/>
    <mergeCell ref="P109:P110"/>
    <mergeCell ref="P107:P108"/>
    <mergeCell ref="P105:P106"/>
    <mergeCell ref="P103:P104"/>
    <mergeCell ref="P101:P102"/>
    <mergeCell ref="P99:P100"/>
    <mergeCell ref="P97:P98"/>
    <mergeCell ref="P95:P96"/>
    <mergeCell ref="P93:P94"/>
    <mergeCell ref="P91:P92"/>
    <mergeCell ref="P87:P88"/>
    <mergeCell ref="P89:P90"/>
    <mergeCell ref="P79:P80"/>
    <mergeCell ref="P81:P82"/>
    <mergeCell ref="P83:P84"/>
    <mergeCell ref="P85:P86"/>
    <mergeCell ref="P75:P76"/>
    <mergeCell ref="P77:P78"/>
    <mergeCell ref="P71:P72"/>
    <mergeCell ref="P73:P74"/>
    <mergeCell ref="P69:P70"/>
    <mergeCell ref="P67:P68"/>
    <mergeCell ref="P63:P64"/>
    <mergeCell ref="P65:P66"/>
    <mergeCell ref="P57:P58"/>
    <mergeCell ref="P59:P60"/>
    <mergeCell ref="P61:P62"/>
    <mergeCell ref="P53:P54"/>
    <mergeCell ref="P55:P56"/>
    <mergeCell ref="P49:P50"/>
    <mergeCell ref="P51:P52"/>
    <mergeCell ref="P47:P48"/>
    <mergeCell ref="P43:P44"/>
    <mergeCell ref="P45:P46"/>
    <mergeCell ref="P39:P40"/>
    <mergeCell ref="P41:P42"/>
    <mergeCell ref="P31:P32"/>
    <mergeCell ref="P33:P34"/>
    <mergeCell ref="P35:P36"/>
    <mergeCell ref="P37:P38"/>
    <mergeCell ref="A41:A42"/>
    <mergeCell ref="G41:G42"/>
    <mergeCell ref="P17:P18"/>
    <mergeCell ref="A43:A44"/>
    <mergeCell ref="G43:G44"/>
    <mergeCell ref="P19:P20"/>
    <mergeCell ref="A37:A38"/>
    <mergeCell ref="G37:G38"/>
    <mergeCell ref="A39:A40"/>
    <mergeCell ref="G39:G40"/>
    <mergeCell ref="A35:A36"/>
    <mergeCell ref="G35:G36"/>
    <mergeCell ref="G21:G22"/>
    <mergeCell ref="A23:A24"/>
    <mergeCell ref="G23:G24"/>
    <mergeCell ref="A21:A22"/>
    <mergeCell ref="G25:G26"/>
    <mergeCell ref="A27:A28"/>
    <mergeCell ref="G27:G28"/>
    <mergeCell ref="A29:A30"/>
    <mergeCell ref="P29:P30"/>
    <mergeCell ref="P25:P26"/>
    <mergeCell ref="P27:P28"/>
    <mergeCell ref="P21:P22"/>
    <mergeCell ref="P23:P24"/>
    <mergeCell ref="A33:A34"/>
    <mergeCell ref="G33:G34"/>
    <mergeCell ref="A17:A18"/>
    <mergeCell ref="G17:G18"/>
    <mergeCell ref="A25:A26"/>
    <mergeCell ref="G29:G30"/>
    <mergeCell ref="A31:A32"/>
    <mergeCell ref="G31:G32"/>
    <mergeCell ref="A19:A20"/>
    <mergeCell ref="G19:G20"/>
    <mergeCell ref="P11:P12"/>
    <mergeCell ref="A13:A14"/>
    <mergeCell ref="G13:G14"/>
    <mergeCell ref="A15:A16"/>
    <mergeCell ref="G15:G16"/>
    <mergeCell ref="A11:A12"/>
    <mergeCell ref="G11:G12"/>
    <mergeCell ref="P13:P14"/>
    <mergeCell ref="P15:P16"/>
    <mergeCell ref="P9:P10"/>
    <mergeCell ref="A9:A10"/>
    <mergeCell ref="G9:G10"/>
    <mergeCell ref="P5:P6"/>
    <mergeCell ref="P7:P8"/>
    <mergeCell ref="A5:A6"/>
    <mergeCell ref="G5:G6"/>
    <mergeCell ref="A7:A8"/>
    <mergeCell ref="G7:G8"/>
  </mergeCells>
  <hyperlinks>
    <hyperlink ref="B1" r:id="rId1" display="http://masaki5656.ninpou.jp/"/>
  </hyperlinks>
  <printOptions horizontalCentered="1"/>
  <pageMargins left="0.1968503937007874" right="0.1968503937007874" top="0.984251968503937" bottom="0.984251968503937" header="0.5118110236220472" footer="0.5118110236220472"/>
  <pageSetup orientation="portrait" paperSize="9" r:id="rId2"/>
  <colBreaks count="2" manualBreakCount="2">
    <brk id="6" max="65535" man="1"/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2008-09-28T15:58:55Z</cp:lastPrinted>
  <dcterms:created xsi:type="dcterms:W3CDTF">2008-01-30T22:18:28Z</dcterms:created>
  <dcterms:modified xsi:type="dcterms:W3CDTF">2008-09-30T18:47:50Z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